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48095327-F880-40D5-AEC7-4378367C995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9" r:id="rId12"/>
    <sheet name="10. Схема"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C24" i="24"/>
  <c r="D45" i="24"/>
  <c r="E39" i="24" l="1"/>
  <c r="F39" i="24" s="1"/>
  <c r="E38" i="24"/>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9" i="24"/>
  <c r="G37" i="24"/>
  <c r="G36" i="24" s="1"/>
  <c r="D36" i="24"/>
  <c r="D40" i="24" s="1"/>
  <c r="D44" i="24" s="1"/>
  <c r="D46" i="24" s="1"/>
  <c r="E37" i="24"/>
  <c r="E36" i="24" s="1"/>
  <c r="F37" i="24"/>
  <c r="F36" i="24" s="1"/>
  <c r="G35" i="24"/>
  <c r="F35" i="24"/>
  <c r="E35" i="24"/>
  <c r="F40" i="24" l="1"/>
  <c r="F44" i="24" s="1"/>
  <c r="F46" i="24" s="1"/>
  <c r="F49" i="24" s="1"/>
  <c r="H38" i="24"/>
  <c r="I32" i="24"/>
  <c r="E40" i="24"/>
  <c r="E44" i="24" s="1"/>
  <c r="E46" i="24" s="1"/>
  <c r="E49" i="24" s="1"/>
  <c r="H37" i="24"/>
  <c r="D49" i="24"/>
  <c r="D47" i="24"/>
  <c r="H35" i="24"/>
  <c r="G40" i="24"/>
  <c r="G44" i="24" s="1"/>
  <c r="G46" i="24" s="1"/>
  <c r="G49" i="24" s="1"/>
  <c r="H39" i="24"/>
  <c r="I39" i="24" l="1"/>
  <c r="H36" i="24"/>
  <c r="H40" i="24" s="1"/>
  <c r="H44" i="24" s="1"/>
  <c r="H46" i="24" s="1"/>
  <c r="E47" i="24"/>
  <c r="D50" i="24"/>
  <c r="J32" i="24"/>
  <c r="I38" i="24"/>
  <c r="I37" i="24"/>
  <c r="I35" i="24"/>
  <c r="H49" i="24" l="1"/>
  <c r="J38" i="24"/>
  <c r="K32" i="24"/>
  <c r="J37" i="24"/>
  <c r="J36" i="24" s="1"/>
  <c r="J35" i="24"/>
  <c r="F47" i="24"/>
  <c r="E50" i="24"/>
  <c r="I36" i="24"/>
  <c r="I40" i="24" s="1"/>
  <c r="I44" i="24" s="1"/>
  <c r="I46" i="24" s="1"/>
  <c r="I49" i="24" s="1"/>
  <c r="J39" i="24"/>
  <c r="K39" i="24" l="1"/>
  <c r="K38" i="24"/>
  <c r="L32" i="24"/>
  <c r="K35" i="24"/>
  <c r="K37" i="24"/>
  <c r="G47" i="24"/>
  <c r="F50" i="24"/>
  <c r="J40" i="24"/>
  <c r="J44" i="24" s="1"/>
  <c r="J46" i="24" s="1"/>
  <c r="J49" i="24" s="1"/>
  <c r="K36" i="24" l="1"/>
  <c r="K40" i="24" s="1"/>
  <c r="K44" i="24" s="1"/>
  <c r="K46" i="24" s="1"/>
  <c r="K49" i="24" s="1"/>
  <c r="H47" i="24"/>
  <c r="G50" i="24"/>
  <c r="L38" i="24"/>
  <c r="M32" i="24"/>
  <c r="L37" i="24"/>
  <c r="L35" i="24"/>
  <c r="L39" i="24"/>
  <c r="M39" i="24" l="1"/>
  <c r="I47" i="24"/>
  <c r="H50" i="24"/>
  <c r="L36" i="24"/>
  <c r="L40" i="24" s="1"/>
  <c r="L44" i="24" s="1"/>
  <c r="L46" i="24" s="1"/>
  <c r="L49" i="24" s="1"/>
  <c r="M38" i="24"/>
  <c r="M35" i="24"/>
  <c r="M37" i="24"/>
  <c r="M36" i="24" s="1"/>
  <c r="M40" i="24" l="1"/>
  <c r="M44" i="24" s="1"/>
  <c r="M46" i="24" s="1"/>
  <c r="J47" i="24"/>
  <c r="I50" i="24"/>
  <c r="K47" i="24" l="1"/>
  <c r="J50" i="24"/>
  <c r="M49" i="24"/>
  <c r="D53" i="24" s="1"/>
  <c r="D54" i="24"/>
  <c r="L47" i="24" l="1"/>
  <c r="K50" i="24"/>
  <c r="M47" i="24" l="1"/>
  <c r="L50" i="24"/>
  <c r="D55" i="24" l="1"/>
  <c r="M50" i="24"/>
  <c r="D56" i="24" s="1"/>
</calcChain>
</file>

<file path=xl/sharedStrings.xml><?xml version="1.0" encoding="utf-8"?>
<sst xmlns="http://schemas.openxmlformats.org/spreadsheetml/2006/main" count="2715" uniqueCount="735">
  <si>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</si>
  <si>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</si>
  <si>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</si>
  <si>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</si>
  <si>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</si>
  <si>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</si>
  <si>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</si>
  <si>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</si>
  <si>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</si>
  <si>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</si>
  <si>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</si>
  <si>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</si>
  <si>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</si>
  <si>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</si>
  <si>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</si>
  <si>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</si>
  <si>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</si>
  <si>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</si>
  <si>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</si>
  <si>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</si>
  <si>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</si>
  <si>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</si>
  <si>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</si>
  <si>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</si>
  <si>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</si>
  <si>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</si>
  <si>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</si>
  <si>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</si>
  <si>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</si>
  <si>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</si>
  <si>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</si>
  <si>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</si>
  <si>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</si>
  <si>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</si>
  <si>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</si>
  <si>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</si>
  <si>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</si>
  <si>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</si>
  <si>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</si>
  <si>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</si>
  <si>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</si>
  <si>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</si>
  <si>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</si>
  <si>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</si>
  <si>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</si>
  <si>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</si>
  <si>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</si>
  <si>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</si>
  <si>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</si>
  <si>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</si>
  <si>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</si>
  <si>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</si>
  <si>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</si>
  <si>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</si>
  <si>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</si>
  <si>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</si>
  <si>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</si>
  <si>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</si>
  <si>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</si>
  <si>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</si>
  <si>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</si>
  <si>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</si>
  <si>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</si>
  <si>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</si>
  <si>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</si>
  <si>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</si>
  <si>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</si>
  <si>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</si>
  <si>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</si>
  <si>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</si>
  <si>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</si>
  <si>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</si>
  <si>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</si>
  <si>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</si>
  <si>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</si>
  <si>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</si>
  <si>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</si>
  <si>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</si>
  <si>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</si>
  <si>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</si>
  <si>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</si>
  <si>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</si>
  <si>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</si>
  <si>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</si>
  <si>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</si>
  <si>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</si>
  <si>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</si>
  <si>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</si>
  <si>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</si>
  <si>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</si>
  <si>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</si>
  <si>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</si>
  <si>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</si>
  <si>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</si>
  <si>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</si>
  <si>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</si>
  <si>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</si>
  <si>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</si>
  <si>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</si>
  <si>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</si>
  <si>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</si>
  <si>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</si>
  <si>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</si>
  <si>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</si>
  <si>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</si>
  <si>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</si>
  <si>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</si>
  <si>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</si>
  <si>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</si>
  <si>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</si>
  <si>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</si>
  <si>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</si>
  <si>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</si>
  <si>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</si>
  <si>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</si>
  <si>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</si>
  <si>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</si>
  <si>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</si>
  <si>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</si>
  <si>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</si>
  <si>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</si>
  <si>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</si>
  <si>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</si>
  <si>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</si>
  <si>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</si>
  <si>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</si>
  <si>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</si>
  <si>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</si>
  <si>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</si>
  <si>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</si>
  <si>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</si>
  <si>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</si>
  <si>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</si>
  <si>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</si>
  <si>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</si>
  <si>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</si>
  <si>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</si>
  <si>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</si>
  <si>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</si>
  <si>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</si>
  <si>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</si>
  <si>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</si>
  <si>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</si>
  <si>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</si>
  <si>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</si>
  <si>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</si>
  <si>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</si>
  <si>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</si>
  <si>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</si>
  <si>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</si>
  <si>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</si>
  <si>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</si>
  <si>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</si>
  <si>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</si>
  <si>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</si>
  <si>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</si>
  <si>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</si>
  <si>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</si>
  <si>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</si>
  <si>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</si>
  <si>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</si>
  <si>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</si>
  <si>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</si>
  <si>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</si>
  <si>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</si>
  <si>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</si>
  <si>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</si>
  <si>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</si>
  <si>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</si>
  <si>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</si>
  <si>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</si>
  <si>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</si>
  <si>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</si>
  <si>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</si>
  <si>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</si>
  <si>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</si>
  <si>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</si>
  <si>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</si>
  <si>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</si>
  <si>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</si>
  <si>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</si>
  <si>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</si>
  <si>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</si>
  <si>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</si>
  <si>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</si>
  <si>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</si>
  <si>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</si>
  <si>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</si>
  <si>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</si>
  <si>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</si>
  <si>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</si>
  <si>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</si>
  <si>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</si>
  <si>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</si>
  <si>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</si>
  <si>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</si>
  <si>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</si>
  <si>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</si>
  <si>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</si>
  <si>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</si>
  <si>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</si>
  <si>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</si>
  <si>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</si>
  <si>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</si>
  <si>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</si>
  <si>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</si>
  <si>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</si>
  <si>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</si>
  <si>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</si>
  <si>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</si>
  <si>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</si>
  <si>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</si>
  <si>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</si>
  <si>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</si>
  <si>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</si>
  <si>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</si>
  <si>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</si>
  <si>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</si>
  <si>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</si>
  <si>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</si>
  <si>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</si>
  <si>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</si>
  <si>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</si>
  <si>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</si>
  <si>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</si>
  <si>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</si>
  <si>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</si>
  <si>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</si>
  <si>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</si>
  <si>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</si>
  <si>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</si>
  <si>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</si>
  <si>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</si>
  <si>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</si>
  <si>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</si>
  <si>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</si>
  <si>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</si>
  <si>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</si>
  <si>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</si>
  <si>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</si>
  <si>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</si>
  <si>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</si>
  <si>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</si>
  <si>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</si>
  <si>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</si>
  <si>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</si>
  <si>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</si>
  <si>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</si>
  <si>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</si>
  <si>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</si>
  <si>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</si>
  <si>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</si>
  <si>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</si>
  <si>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</si>
  <si>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</si>
  <si>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</si>
  <si>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</si>
  <si>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</si>
  <si>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</si>
  <si>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</si>
  <si>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</si>
  <si>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</si>
  <si>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</si>
  <si>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</si>
  <si>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</si>
  <si>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</si>
  <si>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</si>
  <si>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</si>
  <si>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</si>
  <si>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</si>
  <si>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</si>
  <si>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</si>
  <si>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</si>
  <si>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</si>
  <si>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</si>
  <si>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</si>
  <si>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</si>
  <si>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</si>
  <si>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</si>
  <si>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</si>
  <si>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</si>
  <si>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</si>
  <si>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</si>
  <si>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</si>
  <si>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</si>
  <si>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</si>
  <si>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</si>
  <si>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</si>
  <si>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</si>
  <si>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</si>
  <si>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</si>
  <si>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</si>
  <si>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</si>
  <si>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</si>
  <si>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</si>
  <si>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</si>
  <si>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</si>
  <si>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</si>
  <si>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</si>
  <si>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</si>
  <si>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</si>
  <si>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</si>
  <si>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</si>
  <si>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</si>
  <si>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</si>
  <si>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</si>
  <si>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</si>
  <si>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</si>
  <si>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</si>
  <si>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</si>
  <si>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</si>
  <si>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</si>
  <si>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</si>
  <si>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</si>
  <si>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</si>
  <si>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</si>
  <si>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</si>
  <si>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</si>
  <si>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</si>
  <si>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</si>
  <si>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</si>
  <si>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</si>
  <si>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</si>
  <si>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</si>
  <si>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</si>
  <si>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</si>
  <si>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</si>
  <si>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</si>
  <si>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</si>
  <si>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</si>
  <si>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</si>
  <si>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</si>
  <si>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</si>
  <si>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</si>
  <si>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</si>
  <si>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</si>
  <si>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</si>
  <si>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</si>
  <si>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</si>
  <si>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</si>
  <si>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</si>
  <si>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</si>
  <si>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</si>
  <si>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</si>
  <si>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</si>
  <si>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</si>
  <si>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</si>
  <si>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</si>
  <si>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</si>
  <si>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</si>
  <si>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</si>
  <si>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</si>
  <si>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</si>
  <si>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</si>
  <si>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</si>
  <si>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</si>
  <si>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</si>
  <si>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</si>
  <si>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</si>
  <si>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</si>
  <si>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</si>
  <si>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</si>
  <si>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</si>
  <si>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</si>
  <si>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</si>
  <si>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</si>
  <si>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</si>
  <si>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</si>
  <si>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</si>
  <si>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</si>
  <si>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</si>
  <si>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</si>
  <si>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</si>
  <si>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</si>
  <si>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</si>
  <si>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</si>
  <si>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</si>
  <si>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</si>
  <si>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</si>
  <si>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</si>
  <si>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</si>
  <si>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</si>
  <si>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</si>
  <si>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</si>
  <si>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</si>
  <si>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</si>
  <si>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</si>
  <si>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</si>
  <si>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</si>
  <si>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</si>
  <si>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</si>
  <si>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</si>
  <si>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</si>
  <si>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</si>
  <si>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</si>
  <si>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</si>
  <si>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</si>
  <si>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</si>
  <si>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</si>
  <si>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</si>
  <si>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</si>
  <si>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</si>
  <si>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</si>
  <si>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</si>
  <si>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</si>
  <si>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</si>
  <si>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</si>
  <si>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</si>
  <si>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</si>
  <si>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</si>
  <si>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</si>
  <si>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</si>
  <si>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</si>
  <si>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</si>
  <si>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</si>
  <si>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ж/б типа СВ-110</t>
  </si>
  <si>
    <t>бюджетного финансирования нет</t>
  </si>
  <si>
    <t>Договора на технологическое присоединение к электрическим сетям не предусмотрены.</t>
  </si>
  <si>
    <t>нд</t>
  </si>
  <si>
    <t>местного значения</t>
  </si>
  <si>
    <t xml:space="preserve">МО Белорецкого района </t>
  </si>
  <si>
    <t>-</t>
  </si>
  <si>
    <t>Год 2017</t>
  </si>
  <si>
    <t>Год2018</t>
  </si>
  <si>
    <t>Год 2019</t>
  </si>
  <si>
    <t xml:space="preserve"> по состоянию на 01.01.года 2016 (N-1)</t>
  </si>
  <si>
    <t>по состоянию на 01.01.2017 года X</t>
  </si>
  <si>
    <t>План (факт) года (N-1) 2016</t>
  </si>
  <si>
    <t>ВЛЗ</t>
  </si>
  <si>
    <t>от «__» _____ 20___ г. №___</t>
  </si>
  <si>
    <t>от «__» _____ 20__ г. №___</t>
  </si>
  <si>
    <t>Строительство</t>
  </si>
  <si>
    <t xml:space="preserve"> Белорецкий район  МР РБ</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</si>
  <si>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</si>
  <si>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</si>
  <si>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</si>
  <si>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</si>
  <si>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</si>
  <si>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</si>
  <si>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</si>
  <si>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</si>
  <si>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</si>
  <si>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</si>
  <si>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</si>
  <si>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</si>
  <si>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</si>
  <si>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</si>
  <si>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</si>
  <si>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</si>
  <si>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</si>
  <si>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</si>
  <si>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</si>
  <si>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</si>
  <si>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</si>
  <si>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</si>
  <si>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</si>
  <si>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</si>
  <si>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</si>
  <si>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</si>
  <si>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</si>
  <si>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</si>
  <si>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</si>
  <si>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</si>
  <si>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</si>
  <si>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[должность, подпись (инициалы, фамилия)]</t>
  </si>
  <si>
    <t>Проверил:</t>
  </si>
  <si>
    <t>Составил:</t>
  </si>
  <si>
    <t xml:space="preserve">               материалы</t>
  </si>
  <si>
    <t xml:space="preserve">     Строительные работы</t>
  </si>
  <si>
    <t xml:space="preserve">               Материалы</t>
  </si>
  <si>
    <t xml:space="preserve">               Эксплуатация машин</t>
  </si>
  <si>
    <t xml:space="preserve">               Оплата труда рабочих</t>
  </si>
  <si>
    <t>Итоги по смете:</t>
  </si>
  <si>
    <t>Всего по позиции</t>
  </si>
  <si>
    <t>чел.-ч</t>
  </si>
  <si>
    <t>ЭМ</t>
  </si>
  <si>
    <t>т</t>
  </si>
  <si>
    <t>1000 м</t>
  </si>
  <si>
    <t>М</t>
  </si>
  <si>
    <t>Установка разъединителей: с помощью механизмов</t>
  </si>
  <si>
    <t>Установка железобетонных опор ВЛ 0,38; 6-10 кВ с траверсами без приставок: одностоечных с одним подкосом</t>
  </si>
  <si>
    <t>Установка железобетонных опор ВЛ 0,38; 6-10 кВ с траверсами без приставок: одностоечных</t>
  </si>
  <si>
    <t>коэффициенты</t>
  </si>
  <si>
    <t>всего с учетом коэффициентов</t>
  </si>
  <si>
    <t>Единица измерения</t>
  </si>
  <si>
    <t>Наименование работ и затрат</t>
  </si>
  <si>
    <t>Обоснование</t>
  </si>
  <si>
    <t>№ п/п</t>
  </si>
  <si>
    <t>тыс.руб.</t>
  </si>
  <si>
    <t>прочих затрат</t>
  </si>
  <si>
    <t>Нормативные затраты труда машинистов</t>
  </si>
  <si>
    <t>оборудования</t>
  </si>
  <si>
    <t>Нормативные затраты труда рабочих</t>
  </si>
  <si>
    <t>монтажных работ</t>
  </si>
  <si>
    <t>Средства на оплату труда рабочих</t>
  </si>
  <si>
    <t>строительных работ</t>
  </si>
  <si>
    <t>в том числе:</t>
  </si>
  <si>
    <t xml:space="preserve">Сметная стоимость </t>
  </si>
  <si>
    <t>(проектная и (или) иная техническая документация)</t>
  </si>
  <si>
    <t>Основание</t>
  </si>
  <si>
    <t>методом</t>
  </si>
  <si>
    <t xml:space="preserve">Составлен </t>
  </si>
  <si>
    <t xml:space="preserve">ЛОКАЛЬНЫЙ СМЕТНЫЙ РАСЧЕТ (СМЕТА) № </t>
  </si>
  <si>
    <t>(наименование объекта капитального строительства)</t>
  </si>
  <si>
    <t/>
  </si>
  <si>
    <t>(наименование стройки)</t>
  </si>
  <si>
    <t>Наименование программного продукта</t>
  </si>
  <si>
    <t xml:space="preserve">Наименование редакции сметных нормативов  </t>
  </si>
  <si>
    <t>Штырляев А.Г.</t>
  </si>
  <si>
    <t>УТВЕРЖДАЮ:</t>
  </si>
  <si>
    <t>СОГЛАСОВАНО:</t>
  </si>
  <si>
    <t xml:space="preserve"> -</t>
  </si>
  <si>
    <t xml:space="preserve">          в том числе:</t>
  </si>
  <si>
    <t>Прайс-лист</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</si>
  <si>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</si>
  <si>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</si>
  <si>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</si>
  <si>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</si>
  <si>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г.Белорецк Белорецкого района Республика Башкортостан</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</si>
  <si>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</si>
  <si>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</si>
  <si>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</si>
  <si>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</si>
  <si>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</si>
  <si>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</si>
  <si>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</si>
  <si>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</si>
  <si>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</si>
  <si>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</si>
  <si>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</si>
  <si>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</si>
  <si>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</si>
  <si>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</si>
  <si>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 xml:space="preserve">Раздел 1. </t>
  </si>
  <si>
    <t>ГЭСН33-04-003-01</t>
  </si>
  <si>
    <t>шт</t>
  </si>
  <si>
    <t>ОТ(ЗТ)</t>
  </si>
  <si>
    <t>1-100-33</t>
  </si>
  <si>
    <t>Средний разряд работы 3,3</t>
  </si>
  <si>
    <t>ОТм(ЗТм)</t>
  </si>
  <si>
    <t>91.04.01-031</t>
  </si>
  <si>
    <t>Машины бурильно-крановые на автомобильном ходу, диаметр бурения до 800 мм, глубина бурения до 5 м</t>
  </si>
  <si>
    <t>4-100-050</t>
  </si>
  <si>
    <t xml:space="preserve">ОТм(Зтм) Средний разряд машинистов 5 </t>
  </si>
  <si>
    <t>91.14.02-001</t>
  </si>
  <si>
    <t>Автомобили бортовые, грузоподъемность до 5 т</t>
  </si>
  <si>
    <t>4-100-040</t>
  </si>
  <si>
    <t xml:space="preserve">ОТм(Зтм) Средний разряд машинистов 4 </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</si>
  <si>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</si>
  <si>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</si>
  <si>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</si>
  <si>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</si>
  <si>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</si>
  <si>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</si>
  <si>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</si>
  <si>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</si>
  <si>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</si>
  <si>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14.4.03.03-0102</t>
  </si>
  <si>
    <t>Лак битумный БТ-577</t>
  </si>
  <si>
    <t>ГЭСН33-04-003-02</t>
  </si>
  <si>
    <t>м3</t>
  </si>
  <si>
    <t>ФСБЦ-22.2.01.04-0002</t>
  </si>
  <si>
    <t>Изоляторы линейные штыревые фарфоровые ШФ 20-Г</t>
  </si>
  <si>
    <t>100 шт</t>
  </si>
  <si>
    <t>ФСБЦ-20.1.02.23-1030</t>
  </si>
  <si>
    <t>Вязка спиральная алюминиевая с полимерным покрытием для крепления защищенных проводов на штыревых изоляторах, номинальное сечение провода 35-50 мм2</t>
  </si>
  <si>
    <t>ФСБЦ-20.2.02.04-0006</t>
  </si>
  <si>
    <t>Колпачки полиэтиленовые К-6</t>
  </si>
  <si>
    <t>ГЭСН33-04-016-02</t>
  </si>
  <si>
    <t>Развозка конструкций и материалов опор ВЛ 0,38-10 кВ по трассе: одностоечных железобетонных опор</t>
  </si>
  <si>
    <t>1-100-25</t>
  </si>
  <si>
    <t>Средний разряд работы 2,5</t>
  </si>
  <si>
    <t>91.05.05-015</t>
  </si>
  <si>
    <t>Краны на автомобильном ходу, грузоподъемность 16 т</t>
  </si>
  <si>
    <t>4-100-060</t>
  </si>
  <si>
    <t xml:space="preserve">ОТм(Зтм) Средний разряд машинистов 6 </t>
  </si>
  <si>
    <t>91.15.01-001</t>
  </si>
  <si>
    <t>Прицепы тракторные, грузоподъемность до 2 т</t>
  </si>
  <si>
    <t>91.15.03-014</t>
  </si>
  <si>
    <t>Тракторы на пневмоколесном ходу, мощность 59 кВт (80 л.с.)</t>
  </si>
  <si>
    <t>ГЭСН33-04-016-05</t>
  </si>
  <si>
    <t>Развозка конструкций и материалов опор ВЛ 0,38-10 кВ по трассе: материалов оснастки одностоечных опор</t>
  </si>
  <si>
    <t>ГЭСН33-04-016-06</t>
  </si>
  <si>
    <t>Развозка конструкций и материалов опор ВЛ 0,38-10 кВ по трассе: материалов оснастки сложных опор</t>
  </si>
  <si>
    <t>ГЭСН33-04-020-01</t>
  </si>
  <si>
    <t>Подвеска провода СИП-3 на опорах, (3 провода) при 21 опоре на км линии: с использованием автогидроподъемника</t>
  </si>
  <si>
    <t>2-100-02</t>
  </si>
  <si>
    <t>Рабочий 2 разряда</t>
  </si>
  <si>
    <t>2-100-03</t>
  </si>
  <si>
    <t>Рабочий 3 разряда</t>
  </si>
  <si>
    <t>2-100-04</t>
  </si>
  <si>
    <t>Рабочий 4 разряда</t>
  </si>
  <si>
    <t>2-100-05</t>
  </si>
  <si>
    <t>Рабочий 5 разряда</t>
  </si>
  <si>
    <t>91.06.03-055</t>
  </si>
  <si>
    <t>Лебедки электрические тяговым усилием 19,62 кН (2 т)</t>
  </si>
  <si>
    <t>91.06.06-011</t>
  </si>
  <si>
    <t>Автогидроподъемники, высота подъема 12 м</t>
  </si>
  <si>
    <t>91.17.04-544</t>
  </si>
  <si>
    <t>Генераторы бензиновые портативные, мощность до 6 кВт</t>
  </si>
  <si>
    <t>ФСБЦ-21.2.01.01-0047</t>
  </si>
  <si>
    <t>Провод самонесущий изолированный СИП-3 1х50-20</t>
  </si>
  <si>
    <t>ГЭСН33-04-030-01</t>
  </si>
  <si>
    <t>Установка разрядников: с помощью механизмов</t>
  </si>
  <si>
    <t>компл</t>
  </si>
  <si>
    <t>14.5.09.11-0102</t>
  </si>
  <si>
    <t>Уайт-спирит</t>
  </si>
  <si>
    <t>26</t>
  </si>
  <si>
    <t>ГЭСН33-04-030-03</t>
  </si>
  <si>
    <t>1-100-43</t>
  </si>
  <si>
    <t>Средний разряд работы 4,3</t>
  </si>
  <si>
    <t>27</t>
  </si>
  <si>
    <t>28</t>
  </si>
  <si>
    <t>29</t>
  </si>
  <si>
    <t xml:space="preserve">     Всего прямые затраты (справочно)</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</si>
  <si>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</si>
  <si>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</si>
  <si>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</si>
  <si>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</si>
  <si>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</si>
  <si>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</si>
  <si>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</si>
  <si>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</si>
  <si>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</si>
  <si>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Год раскрытия информации: 2025 год</t>
  </si>
  <si>
    <r>
      <t xml:space="preserve">                                                                                                                                                                                                                                                                                                                                                                                  </t>
    </r>
    <r>
      <rPr>
        <b/>
        <u/>
        <sz val="14"/>
        <color theme="1"/>
        <rFont val="Times New Roman"/>
        <family val="1"/>
        <charset val="204"/>
      </rPr>
      <t xml:space="preserve">  АО "Региональные электрические сети"</t>
    </r>
  </si>
  <si>
    <r>
      <t xml:space="preserve">             Год раскрытия информации: </t>
    </r>
    <r>
      <rPr>
        <b/>
        <u/>
        <sz val="12"/>
        <rFont val="Times New Roman"/>
        <family val="1"/>
        <charset val="204"/>
      </rPr>
      <t xml:space="preserve"> 2025 год</t>
    </r>
  </si>
  <si>
    <t>СИП-3 1х50</t>
  </si>
  <si>
    <t>2025 г</t>
  </si>
  <si>
    <t>Год раскрытия информации:  2025 год</t>
  </si>
  <si>
    <t>Год раскрытия информации: 2025</t>
  </si>
  <si>
    <r>
      <t xml:space="preserve">Год раскрытия информации:  </t>
    </r>
    <r>
      <rPr>
        <b/>
        <u/>
        <sz val="12"/>
        <rFont val="Times New Roman"/>
        <family val="1"/>
        <charset val="204"/>
      </rPr>
      <t xml:space="preserve">2025 </t>
    </r>
    <r>
      <rPr>
        <b/>
        <sz val="12"/>
        <rFont val="Times New Roman"/>
        <family val="1"/>
        <charset val="204"/>
      </rPr>
      <t>год</t>
    </r>
  </si>
  <si>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</si>
  <si>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</si>
  <si>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провод СИП-3 1х50;  опора ж/б типа СВ-110</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</si>
  <si>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</si>
  <si>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</si>
  <si>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</si>
  <si>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</si>
  <si>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</si>
  <si>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</si>
  <si>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</si>
  <si>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</si>
  <si>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</si>
  <si>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</si>
  <si>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</si>
  <si>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IV квартал 2024 года</t>
  </si>
  <si>
    <t>маш.-ч</t>
  </si>
  <si>
    <t>Итого прямые затраты</t>
  </si>
  <si>
    <t>ФОТ</t>
  </si>
  <si>
    <t>Пр/812-027.0-1</t>
  </si>
  <si>
    <t>НР Линии электропередачи</t>
  </si>
  <si>
    <t>Пр/774-027.0</t>
  </si>
  <si>
    <t>СП Линии электропередачи</t>
  </si>
  <si>
    <t>ФСБЦ-05.1.02.07-0071</t>
  </si>
  <si>
    <t>Стойки опор железобетонные, объем от 0,4 до 0,8 м3, бетон В30, расход арматуры от 100 до 150 кг/м3 (СВ-110)</t>
  </si>
  <si>
    <t>(Линии электропередачи)</t>
  </si>
  <si>
    <t>ФСБЦ-05.1.02.07-0062</t>
  </si>
  <si>
    <t>Стойки опор железобетонные, объем до 0,4 м3, бетон В25, расход арматуры от 50 до 100 кг/м3 (СВ-95)</t>
  </si>
  <si>
    <t>Узел крепления подкоса У52</t>
  </si>
  <si>
    <t>Цена=1549/1,2</t>
  </si>
  <si>
    <t>Траверса ТМ63</t>
  </si>
  <si>
    <t>(Электротехнические установки на других объектах)</t>
  </si>
  <si>
    <t>Цена=4310/1,2</t>
  </si>
  <si>
    <t>03-1</t>
  </si>
  <si>
    <t>Погрузка в автотранспортное средство: изделия из сборного железобетона, бетона, керамзитобетона массой до 3 т</t>
  </si>
  <si>
    <t>(Погрузо-разгрузочные работы при дополнительной перевозке)</t>
  </si>
  <si>
    <t>01-20-1-01-0010</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</si>
  <si>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</si>
  <si>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(Дополнительная перевозка грузов автотранспортом (Автомобили бортовые))</t>
  </si>
  <si>
    <t>03-2</t>
  </si>
  <si>
    <t>Разгрузка с автотранспортного средства: изделия из сборного железобетона, бетона, керамзитобетона массой до 3 т</t>
  </si>
  <si>
    <t>15-1</t>
  </si>
  <si>
    <t>Погрузка в автотранспортное средство: металлические конструкции весом до 1 т</t>
  </si>
  <si>
    <t>02-15-2-01-0010</t>
  </si>
  <si>
    <t>Перевозка грузов II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</si>
  <si>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15-2</t>
  </si>
  <si>
    <t>Разгрузка с автотранспортного средства: металлические конструкции весом до 1 т</t>
  </si>
  <si>
    <t>Разрядник мультикамерный РМК-20-IV-УХЛ1/021</t>
  </si>
  <si>
    <t>Цена=8689,37/1,2</t>
  </si>
  <si>
    <t>Разъединитель РЛНД1-10/400-УХЛ1</t>
  </si>
  <si>
    <t>Цена=19272/1,2</t>
  </si>
  <si>
    <t>Кронштейн РА-1</t>
  </si>
  <si>
    <t>Цена=2530/1,2</t>
  </si>
  <si>
    <t>Кронштейн РА-7 (вал привода)</t>
  </si>
  <si>
    <t>Цена=2350/1,2</t>
  </si>
  <si>
    <t>Хомут Х-51</t>
  </si>
  <si>
    <t>Цена=804,4/1,2</t>
  </si>
  <si>
    <t>ФСБЦ-08.3.07.01-0042</t>
  </si>
  <si>
    <t>Прокат стальной горячекатаный полосовой, марки стали Ст3сп, Ст3пс, размеры 40х4 мм</t>
  </si>
  <si>
    <t>Итоги по разделу 1  :</t>
  </si>
  <si>
    <t xml:space="preserve">     Итого прямые затраты (справочно)</t>
  </si>
  <si>
    <t xml:space="preserve">               Перевозка</t>
  </si>
  <si>
    <t xml:space="preserve">          Строительные работы</t>
  </si>
  <si>
    <t xml:space="preserve">               в том числе:</t>
  </si>
  <si>
    <t xml:space="preserve">                    оплата труда</t>
  </si>
  <si>
    <t xml:space="preserve">                    эксплуатация машин и механизмов</t>
  </si>
  <si>
    <t xml:space="preserve">                    оплата труда машинистов (Отм)</t>
  </si>
  <si>
    <t xml:space="preserve">                    материалы</t>
  </si>
  <si>
    <t xml:space="preserve">                    накладные расходы</t>
  </si>
  <si>
    <t xml:space="preserve">                    сметная прибыль</t>
  </si>
  <si>
    <t xml:space="preserve">          Перевозка</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</si>
  <si>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</si>
  <si>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</si>
  <si>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</si>
  <si>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</si>
  <si>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t>
  </si>
  <si>
    <t xml:space="preserve">     Всего</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</si>
  <si>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</si>
  <si>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</si>
  <si>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</si>
  <si>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Строительство ВЛЗ-6 кВ фидер 83-19 до КТП-337 СНТ Мечта-2 в г.Белорецк РБ - 0,11 км</t>
  </si>
  <si>
    <t>0,21 млн.руб.</t>
  </si>
  <si>
    <t>ВЛЗ-6 кВ фид.83-19 до КТП-337</t>
  </si>
  <si>
    <t>2025 г.</t>
  </si>
  <si>
    <t>Дирекор ПО "ЮЭС" АО "Региональные электрические сети"</t>
  </si>
  <si>
    <t>Строительство ВЛЗ-6 кВ фидер 83-19 до КТП-337 - 0,11км</t>
  </si>
  <si>
    <t>Объем=0,57*3</t>
  </si>
  <si>
    <t>Объем=0,376*1</t>
  </si>
  <si>
    <t>Объем=1,125*3+0,75*1</t>
  </si>
  <si>
    <t>Объем=0,334*0,345</t>
  </si>
  <si>
    <t>Объем=3*0,33</t>
  </si>
  <si>
    <t>30</t>
  </si>
  <si>
    <t>Р_14_Ю_1</t>
  </si>
  <si>
    <t>0,334 млн.руб</t>
  </si>
  <si>
    <t>выполнен</t>
  </si>
  <si>
    <t>провод СИП-3 1х50</t>
  </si>
  <si>
    <t>83,53                 за 1 метр</t>
  </si>
  <si>
    <t>100,23                за 1 метр</t>
  </si>
  <si>
    <t>ООО Энергоучет г. Уфа</t>
  </si>
  <si>
    <t>100,23 за 1 метр*720 метров= 72165,60</t>
  </si>
  <si>
    <t xml:space="preserve"> http://etp-region.ru</t>
  </si>
  <si>
    <t>опоры ж/б типа СВ-110</t>
  </si>
  <si>
    <t>13 187,50            за 1 шт</t>
  </si>
  <si>
    <t>15825 за 1шт*30 = 474 750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</si>
</sst>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_ ;\-#,##0.000\ "/>
    <numFmt numFmtId="171" formatCode="#,##0.000"/>
    <numFmt numFmtId="172" formatCode="0.0%"/>
    <numFmt numFmtId="173" formatCode="0.0"/>
    <numFmt numFmtId="174" formatCode="0.0000"/>
    <numFmt numFmtId="175" formatCode="0.000000"/>
    <numFmt numFmtId="176" formatCode="0.00000"/>
    <numFmt numFmtId="177" formatCode="#,##0.000;\-#,##0.000;#.0,&quot;-&quot;"/>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b/>
      <u/>
      <sz val="14"/>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i/>
      <sz val="8"/>
      <name val="Arial"/>
      <family val="2"/>
      <charset val="204"/>
    </font>
    <font>
      <b/>
      <sz val="8"/>
      <name val="Arial"/>
      <family val="2"/>
      <charset val="204"/>
    </font>
    <font>
      <b/>
      <sz val="14"/>
      <name val="Arial"/>
      <family val="2"/>
      <charset val="204"/>
    </font>
    <font>
      <sz val="8"/>
      <color rgb="FFFFFFFF"/>
      <name val="Arial"/>
      <family val="2"/>
      <charset val="204"/>
    </font>
    <font>
      <i/>
      <sz val="8"/>
      <color rgb="FFFFFFFF"/>
      <name val="Arial"/>
      <family val="2"/>
      <charset val="204"/>
    </font>
    <font>
      <b/>
      <sz val="8"/>
      <color rgb="FFFFFFFF"/>
      <name val="Arial"/>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cellStyleXfs>
  <cellXfs count="5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0" fontId="41" fillId="0" borderId="24" xfId="2" applyFont="1" applyBorder="1" applyAlignment="1">
      <alignment vertical="top" wrapText="1"/>
    </xf>
    <xf numFmtId="0" fontId="41" fillId="0" borderId="29" xfId="2" applyFont="1" applyBorder="1" applyAlignment="1">
      <alignment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1" xfId="0" applyFont="1" applyBorder="1" applyAlignment="1">
      <alignment horizontal="left" vertical="top" wrapText="1"/>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Alignment="1">
      <alignment horizontal="left" vertical="center" wrapText="1"/>
    </xf>
    <xf numFmtId="2" fontId="40" fillId="0" borderId="9" xfId="1" applyNumberFormat="1" applyFont="1" applyBorder="1" applyAlignment="1">
      <alignment horizontal="center" vertical="center" wrapText="1"/>
    </xf>
    <xf numFmtId="2" fontId="40" fillId="0" borderId="10" xfId="1" applyNumberFormat="1" applyFont="1" applyBorder="1" applyAlignment="1">
      <alignment horizontal="center" vertical="center"/>
    </xf>
    <xf numFmtId="0" fontId="7" fillId="0" borderId="5" xfId="1" applyFont="1" applyBorder="1" applyAlignment="1">
      <alignment horizontal="left" vertical="center" wrapText="1"/>
    </xf>
    <xf numFmtId="0" fontId="41" fillId="0" borderId="25" xfId="2" applyFont="1" applyBorder="1" applyAlignment="1">
      <alignment horizontal="left" vertical="top" wrapText="1"/>
    </xf>
    <xf numFmtId="0" fontId="43" fillId="0" borderId="1" xfId="62" applyFont="1" applyBorder="1" applyAlignment="1">
      <alignment horizontal="center" vertical="center"/>
    </xf>
    <xf numFmtId="9" fontId="7" fillId="0" borderId="1" xfId="1" applyNumberFormat="1" applyFont="1" applyBorder="1" applyAlignment="1">
      <alignment horizontal="left" vertical="center" wrapText="1"/>
    </xf>
    <xf numFmtId="0" fontId="0" fillId="0" borderId="1" xfId="0" applyBorder="1" applyAlignment="1">
      <alignment horizontal="center" vertical="center" wrapText="1"/>
    </xf>
    <xf numFmtId="169" fontId="11" fillId="0" borderId="1" xfId="0" applyNumberFormat="1" applyFont="1" applyBorder="1" applyAlignment="1">
      <alignment horizontal="center" vertical="center"/>
    </xf>
    <xf numFmtId="0" fontId="41" fillId="0" borderId="24" xfId="2" applyFont="1" applyBorder="1" applyAlignment="1">
      <alignment horizontal="left" vertical="center" wrapText="1"/>
    </xf>
    <xf numFmtId="1" fontId="37" fillId="0" borderId="4" xfId="49" applyNumberFormat="1" applyFont="1" applyBorder="1" applyAlignment="1">
      <alignment horizontal="center" vertical="center"/>
    </xf>
    <xf numFmtId="0" fontId="36" fillId="0" borderId="1" xfId="49" applyFont="1" applyBorder="1"/>
    <xf numFmtId="168"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0" fontId="11" fillId="25" borderId="10" xfId="2" applyFill="1" applyBorder="1" applyAlignment="1">
      <alignment horizontal="center" vertical="center" wrapText="1"/>
    </xf>
    <xf numFmtId="0" fontId="36" fillId="0" borderId="1" xfId="49" applyFont="1" applyBorder="1" applyAlignment="1">
      <alignment vertical="center" wrapText="1"/>
    </xf>
    <xf numFmtId="0" fontId="43" fillId="0" borderId="30" xfId="2" applyFont="1" applyBorder="1" applyAlignment="1">
      <alignment horizontal="center" vertical="center"/>
    </xf>
    <xf numFmtId="0" fontId="12" fillId="0" borderId="1" xfId="1" applyFont="1" applyBorder="1" applyAlignment="1">
      <alignment horizontal="left" vertical="center"/>
    </xf>
    <xf numFmtId="0" fontId="12" fillId="0" borderId="0" xfId="1" applyFont="1" applyAlignment="1">
      <alignment horizontal="left" vertical="center"/>
    </xf>
    <xf numFmtId="2" fontId="43" fillId="0" borderId="10" xfId="1" applyNumberFormat="1" applyFont="1" applyBorder="1" applyAlignment="1">
      <alignment horizontal="center" vertical="center"/>
    </xf>
    <xf numFmtId="0" fontId="11" fillId="0" borderId="1" xfId="1" applyFont="1" applyBorder="1" applyAlignment="1">
      <alignment vertical="center" wrapText="1"/>
    </xf>
    <xf numFmtId="170" fontId="11" fillId="0" borderId="1" xfId="0" applyNumberFormat="1" applyFont="1" applyBorder="1" applyAlignment="1">
      <alignment horizontal="center" vertical="center"/>
    </xf>
    <xf numFmtId="2" fontId="11" fillId="0" borderId="1" xfId="49" applyNumberFormat="1" applyFont="1" applyBorder="1" applyAlignment="1">
      <alignment horizontal="center" vertical="center"/>
    </xf>
    <xf numFmtId="0" fontId="50" fillId="0" borderId="1" xfId="1" applyFont="1" applyBorder="1" applyAlignment="1">
      <alignment horizontal="lef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60"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7" fillId="0" borderId="0" xfId="50" applyFont="1" applyAlignment="1">
      <alignment horizontal="center"/>
    </xf>
    <xf numFmtId="0" fontId="58" fillId="0" borderId="31" xfId="50" applyFont="1" applyBorder="1" applyAlignment="1">
      <alignment horizontal="center" vertical="center" wrapText="1"/>
    </xf>
    <xf numFmtId="0" fontId="58" fillId="0" borderId="31" xfId="50" applyFont="1" applyBorder="1" applyAlignment="1">
      <alignment horizontal="center" vertical="center"/>
    </xf>
    <xf numFmtId="0" fontId="46" fillId="0" borderId="0" xfId="50" applyFont="1"/>
    <xf numFmtId="0" fontId="57" fillId="0" borderId="0" xfId="50" applyFont="1"/>
    <xf numFmtId="0" fontId="56" fillId="0" borderId="31" xfId="50" applyFont="1" applyBorder="1" applyAlignment="1">
      <alignment vertical="center" wrapText="1"/>
    </xf>
    <xf numFmtId="171" fontId="56" fillId="0" borderId="31" xfId="50" applyNumberFormat="1" applyFont="1" applyBorder="1" applyAlignment="1">
      <alignment horizontal="center" vertical="center"/>
    </xf>
    <xf numFmtId="3" fontId="56" fillId="0" borderId="31" xfId="50" applyNumberFormat="1" applyFont="1" applyBorder="1" applyAlignment="1">
      <alignment horizontal="center" vertical="center"/>
    </xf>
    <xf numFmtId="9" fontId="56" fillId="0" borderId="31" xfId="50" applyNumberFormat="1" applyFont="1" applyBorder="1" applyAlignment="1">
      <alignment horizontal="center" vertical="center"/>
    </xf>
    <xf numFmtId="172" fontId="56" fillId="0" borderId="31"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2" fontId="56" fillId="0" borderId="0" xfId="50" applyNumberFormat="1" applyFont="1" applyAlignment="1">
      <alignment horizontal="center" vertical="center"/>
    </xf>
    <xf numFmtId="0" fontId="56" fillId="0" borderId="0" xfId="50" applyFont="1"/>
    <xf numFmtId="0" fontId="58" fillId="26" borderId="31" xfId="50" applyFont="1" applyFill="1" applyBorder="1" applyAlignment="1">
      <alignment horizontal="left" vertical="center" wrapText="1"/>
    </xf>
    <xf numFmtId="0" fontId="58" fillId="26" borderId="31" xfId="50" applyFont="1" applyFill="1" applyBorder="1" applyAlignment="1">
      <alignment horizontal="center" vertical="center"/>
    </xf>
    <xf numFmtId="168" fontId="56" fillId="0" borderId="31" xfId="50" applyNumberFormat="1" applyFont="1" applyBorder="1" applyAlignment="1">
      <alignment horizontal="center" vertical="center"/>
    </xf>
    <xf numFmtId="0" fontId="56" fillId="0" borderId="0" xfId="50" applyFont="1" applyAlignment="1">
      <alignment vertical="center"/>
    </xf>
    <xf numFmtId="0" fontId="58" fillId="26" borderId="3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7" borderId="31" xfId="50" applyFont="1" applyFill="1" applyBorder="1" applyAlignment="1">
      <alignment horizontal="left" vertical="center"/>
    </xf>
    <xf numFmtId="0" fontId="56" fillId="27" borderId="31" xfId="50" applyFont="1" applyFill="1" applyBorder="1" applyAlignment="1">
      <alignment horizontal="center" vertical="center"/>
    </xf>
    <xf numFmtId="171" fontId="58" fillId="0" borderId="31" xfId="50" applyNumberFormat="1" applyFont="1" applyBorder="1" applyAlignment="1">
      <alignment horizontal="center" vertical="center"/>
    </xf>
    <xf numFmtId="171" fontId="58" fillId="27" borderId="31" xfId="50" applyNumberFormat="1" applyFont="1" applyFill="1" applyBorder="1" applyAlignment="1">
      <alignment horizontal="center" vertical="center"/>
    </xf>
    <xf numFmtId="0" fontId="68" fillId="0" borderId="0" xfId="50" applyFont="1"/>
    <xf numFmtId="0" fontId="2" fillId="0" borderId="0" xfId="50" applyFont="1"/>
    <xf numFmtId="0" fontId="2" fillId="27" borderId="0" xfId="50" applyFont="1" applyFill="1"/>
    <xf numFmtId="0" fontId="58" fillId="0" borderId="31" xfId="50" applyFont="1" applyBorder="1" applyAlignment="1">
      <alignment vertical="center" wrapText="1"/>
    </xf>
    <xf numFmtId="0" fontId="58" fillId="0" borderId="33" xfId="50" applyFont="1" applyBorder="1" applyAlignment="1">
      <alignment vertical="center" wrapText="1"/>
    </xf>
    <xf numFmtId="171" fontId="58" fillId="0" borderId="34" xfId="50" applyNumberFormat="1" applyFont="1" applyBorder="1" applyAlignment="1">
      <alignment horizontal="center" vertical="center"/>
    </xf>
    <xf numFmtId="0" fontId="38" fillId="0" borderId="0" xfId="50" applyFont="1"/>
    <xf numFmtId="0" fontId="56" fillId="0" borderId="31" xfId="50" applyFont="1" applyBorder="1" applyAlignment="1">
      <alignment horizontal="center" vertical="center"/>
    </xf>
    <xf numFmtId="0" fontId="1" fillId="0" borderId="0" xfId="50" applyAlignment="1">
      <alignment vertical="center"/>
    </xf>
    <xf numFmtId="171" fontId="56" fillId="27" borderId="31" xfId="50" applyNumberFormat="1" applyFont="1" applyFill="1" applyBorder="1" applyAlignment="1">
      <alignment horizontal="center" vertical="center"/>
    </xf>
    <xf numFmtId="171" fontId="57" fillId="0" borderId="31" xfId="50" applyNumberFormat="1" applyFont="1" applyBorder="1" applyAlignment="1">
      <alignment vertical="center"/>
    </xf>
    <xf numFmtId="171" fontId="1" fillId="0" borderId="31" xfId="50" applyNumberFormat="1" applyBorder="1" applyAlignment="1">
      <alignment vertical="center"/>
    </xf>
    <xf numFmtId="0" fontId="58" fillId="0" borderId="0" xfId="50" applyFont="1" applyAlignment="1">
      <alignment vertical="center" wrapText="1"/>
    </xf>
    <xf numFmtId="3" fontId="58" fillId="0" borderId="0" xfId="50" applyNumberFormat="1" applyFont="1" applyAlignment="1">
      <alignment horizontal="center" vertical="center"/>
    </xf>
    <xf numFmtId="0" fontId="58" fillId="26" borderId="31" xfId="50" applyFont="1" applyFill="1" applyBorder="1" applyAlignment="1">
      <alignment vertical="center" wrapText="1"/>
    </xf>
    <xf numFmtId="3" fontId="58" fillId="26" borderId="31" xfId="50" applyNumberFormat="1" applyFont="1" applyFill="1" applyBorder="1" applyAlignment="1">
      <alignment horizontal="center" vertical="center" wrapText="1"/>
    </xf>
    <xf numFmtId="0" fontId="58" fillId="0" borderId="0" xfId="50" applyFont="1" applyAlignment="1">
      <alignment horizontal="center" vertical="center"/>
    </xf>
    <xf numFmtId="0" fontId="59" fillId="0" borderId="0" xfId="50" applyFont="1" applyAlignment="1">
      <alignment vertical="center"/>
    </xf>
    <xf numFmtId="0" fontId="58" fillId="0" borderId="31"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71" fillId="0" borderId="0" xfId="68" applyFont="1"/>
    <xf numFmtId="0" fontId="71" fillId="0" borderId="0" xfId="68" applyFont="1" applyAlignment="1">
      <alignment wrapText="1"/>
    </xf>
    <xf numFmtId="3" fontId="72" fillId="0" borderId="0" xfId="68" applyNumberFormat="1" applyFont="1" applyAlignment="1">
      <alignment horizontal="right" vertical="top"/>
    </xf>
    <xf numFmtId="2" fontId="72" fillId="0" borderId="0" xfId="68" applyNumberFormat="1" applyFont="1" applyAlignment="1">
      <alignment horizontal="center" vertical="top"/>
    </xf>
    <xf numFmtId="4" fontId="72" fillId="0" borderId="0" xfId="68" applyNumberFormat="1" applyFont="1" applyAlignment="1">
      <alignment horizontal="right" vertical="top"/>
    </xf>
    <xf numFmtId="0" fontId="72" fillId="0" borderId="0" xfId="68" applyFont="1" applyAlignment="1">
      <alignment horizontal="left" vertical="top" wrapText="1"/>
    </xf>
    <xf numFmtId="0" fontId="72" fillId="0" borderId="0" xfId="68" applyFont="1" applyAlignment="1">
      <alignment horizontal="right" vertical="top" wrapText="1"/>
    </xf>
    <xf numFmtId="0" fontId="72" fillId="0" borderId="0" xfId="68" applyFont="1" applyAlignment="1">
      <alignment wrapText="1"/>
    </xf>
    <xf numFmtId="0" fontId="71" fillId="0" borderId="0" xfId="68" applyFont="1" applyAlignment="1">
      <alignment horizontal="right" vertical="top" wrapText="1"/>
    </xf>
    <xf numFmtId="4" fontId="72" fillId="0" borderId="35" xfId="68" applyNumberFormat="1" applyFont="1" applyBorder="1" applyAlignment="1">
      <alignment horizontal="right" vertical="top"/>
    </xf>
    <xf numFmtId="4" fontId="71" fillId="0" borderId="35" xfId="68" applyNumberFormat="1" applyFont="1" applyBorder="1" applyAlignment="1">
      <alignment horizontal="right" vertical="top"/>
    </xf>
    <xf numFmtId="0" fontId="71" fillId="0" borderId="0" xfId="68" applyFont="1" applyAlignment="1">
      <alignment horizontal="center" vertical="top" wrapText="1"/>
    </xf>
    <xf numFmtId="2" fontId="71" fillId="0" borderId="0" xfId="68" applyNumberFormat="1" applyFont="1" applyAlignment="1">
      <alignment horizontal="center" vertical="top" wrapText="1"/>
    </xf>
    <xf numFmtId="4" fontId="71" fillId="0" borderId="0" xfId="68" applyNumberFormat="1" applyFont="1" applyAlignment="1">
      <alignment horizontal="right" vertical="top" wrapText="1"/>
    </xf>
    <xf numFmtId="49" fontId="71" fillId="0" borderId="0" xfId="68" applyNumberFormat="1" applyFont="1" applyAlignment="1">
      <alignment horizontal="right"/>
    </xf>
    <xf numFmtId="0" fontId="71" fillId="0" borderId="20" xfId="68" applyFont="1" applyBorder="1"/>
    <xf numFmtId="49" fontId="71" fillId="0" borderId="0" xfId="68" applyNumberFormat="1" applyFont="1"/>
    <xf numFmtId="0" fontId="70" fillId="0" borderId="0" xfId="68"/>
    <xf numFmtId="0" fontId="73" fillId="0" borderId="0" xfId="68" applyFont="1"/>
    <xf numFmtId="0" fontId="73" fillId="0" borderId="0" xfId="68" applyFont="1" applyAlignment="1">
      <alignment wrapText="1"/>
    </xf>
    <xf numFmtId="49" fontId="73" fillId="0" borderId="0" xfId="68" applyNumberFormat="1" applyFont="1"/>
    <xf numFmtId="0" fontId="73" fillId="0" borderId="0" xfId="68" applyFont="1" applyAlignment="1">
      <alignment horizontal="right" vertical="top"/>
    </xf>
    <xf numFmtId="49" fontId="72" fillId="0" borderId="0" xfId="68" applyNumberFormat="1" applyFont="1" applyAlignment="1">
      <alignment horizontal="left" vertical="top" wrapText="1"/>
    </xf>
    <xf numFmtId="49" fontId="72" fillId="0" borderId="0" xfId="68" applyNumberFormat="1" applyFont="1" applyAlignment="1">
      <alignment horizontal="right" vertical="top" wrapText="1"/>
    </xf>
    <xf numFmtId="49" fontId="71" fillId="0" borderId="5" xfId="68" applyNumberFormat="1" applyFont="1" applyBorder="1"/>
    <xf numFmtId="49" fontId="71" fillId="0" borderId="0" xfId="68" applyNumberFormat="1" applyFont="1" applyAlignment="1">
      <alignment horizontal="right" vertical="top" wrapText="1"/>
    </xf>
    <xf numFmtId="0" fontId="71" fillId="0" borderId="35" xfId="68" applyFont="1" applyBorder="1" applyAlignment="1">
      <alignment horizontal="right" vertical="top"/>
    </xf>
    <xf numFmtId="49" fontId="72" fillId="0" borderId="5" xfId="68" applyNumberFormat="1" applyFont="1" applyBorder="1" applyAlignment="1">
      <alignment horizontal="center" vertical="top" wrapText="1"/>
    </xf>
    <xf numFmtId="2" fontId="71" fillId="0" borderId="0" xfId="68" applyNumberFormat="1" applyFont="1" applyAlignment="1">
      <alignment horizontal="right" vertical="top" wrapText="1"/>
    </xf>
    <xf numFmtId="0" fontId="73" fillId="0" borderId="0" xfId="68" applyFont="1" applyAlignment="1">
      <alignment horizontal="left"/>
    </xf>
    <xf numFmtId="2" fontId="73" fillId="0" borderId="20" xfId="68" applyNumberFormat="1" applyFont="1" applyBorder="1"/>
    <xf numFmtId="0" fontId="75" fillId="0" borderId="0" xfId="68" applyFont="1"/>
    <xf numFmtId="2" fontId="73" fillId="0" borderId="0" xfId="68" applyNumberFormat="1" applyFont="1"/>
    <xf numFmtId="0" fontId="74" fillId="0" borderId="0" xfId="68" applyFont="1"/>
    <xf numFmtId="0" fontId="73" fillId="0" borderId="0" xfId="68" applyFont="1" applyAlignment="1">
      <alignment vertical="center" wrapText="1"/>
    </xf>
    <xf numFmtId="49" fontId="75" fillId="0" borderId="0" xfId="68" applyNumberFormat="1" applyFont="1" applyAlignment="1">
      <alignment horizontal="left"/>
    </xf>
    <xf numFmtId="0" fontId="73" fillId="0" borderId="0" xfId="68" applyFont="1" applyAlignment="1">
      <alignment horizontal="center"/>
    </xf>
    <xf numFmtId="49" fontId="74" fillId="0" borderId="0" xfId="68" applyNumberFormat="1" applyFont="1"/>
    <xf numFmtId="49" fontId="74" fillId="0" borderId="0" xfId="68" applyNumberFormat="1" applyFont="1" applyAlignment="1">
      <alignment horizontal="center"/>
    </xf>
    <xf numFmtId="49" fontId="71" fillId="0" borderId="0" xfId="68" applyNumberFormat="1" applyFont="1" applyAlignment="1">
      <alignment horizontal="right" vertical="top"/>
    </xf>
    <xf numFmtId="49" fontId="73" fillId="0" borderId="0" xfId="68" applyNumberFormat="1" applyFont="1" applyAlignment="1">
      <alignment wrapText="1"/>
    </xf>
    <xf numFmtId="49" fontId="71" fillId="0" borderId="20" xfId="68" applyNumberFormat="1" applyFont="1" applyBorder="1" applyAlignment="1">
      <alignment horizontal="center"/>
    </xf>
    <xf numFmtId="49" fontId="76" fillId="0" borderId="0" xfId="68" applyNumberFormat="1" applyFont="1" applyAlignment="1">
      <alignment horizontal="center"/>
    </xf>
    <xf numFmtId="49" fontId="74" fillId="0" borderId="0" xfId="68" applyNumberFormat="1" applyFont="1" applyAlignment="1">
      <alignment horizontal="center" vertical="top"/>
    </xf>
    <xf numFmtId="49" fontId="73" fillId="0" borderId="0" xfId="68" applyNumberFormat="1" applyFont="1" applyAlignment="1">
      <alignment vertical="top"/>
    </xf>
    <xf numFmtId="49" fontId="73" fillId="0" borderId="0" xfId="68" applyNumberFormat="1" applyFont="1" applyAlignment="1">
      <alignment horizontal="left"/>
    </xf>
    <xf numFmtId="49" fontId="77" fillId="0" borderId="0" xfId="68" applyNumberFormat="1" applyFont="1" applyAlignment="1">
      <alignment vertical="top" wrapText="1"/>
    </xf>
    <xf numFmtId="49" fontId="73" fillId="0" borderId="0" xfId="68" applyNumberFormat="1" applyFont="1" applyAlignment="1">
      <alignment horizontal="right"/>
    </xf>
    <xf numFmtId="49" fontId="71" fillId="0" borderId="0" xfId="68" applyNumberFormat="1" applyFont="1" applyAlignment="1">
      <alignment horizontal="left" vertical="top" wrapText="1"/>
    </xf>
    <xf numFmtId="49" fontId="36" fillId="0" borderId="1" xfId="49" applyNumberFormat="1" applyFont="1" applyBorder="1" applyAlignment="1">
      <alignment horizontal="center" vertical="center" wrapText="1"/>
    </xf>
    <xf numFmtId="0" fontId="77" fillId="0" borderId="0" xfId="68" applyFont="1" applyAlignment="1">
      <alignment wrapText="1"/>
    </xf>
    <xf numFmtId="4" fontId="73" fillId="0" borderId="20" xfId="68" applyNumberFormat="1" applyFont="1" applyBorder="1" applyAlignment="1">
      <alignment horizontal="right"/>
    </xf>
    <xf numFmtId="0" fontId="73" fillId="0" borderId="0" xfId="68" applyFont="1" applyAlignment="1">
      <alignment horizontal="left" vertical="top"/>
    </xf>
    <xf numFmtId="2" fontId="73" fillId="0" borderId="0" xfId="68" applyNumberFormat="1" applyFont="1" applyAlignment="1">
      <alignment horizontal="right"/>
    </xf>
    <xf numFmtId="49" fontId="73" fillId="0" borderId="5" xfId="68" applyNumberFormat="1" applyFont="1" applyBorder="1" applyAlignment="1">
      <alignment vertical="center" wrapText="1"/>
    </xf>
    <xf numFmtId="49" fontId="73" fillId="0" borderId="0" xfId="68" applyNumberFormat="1" applyFont="1" applyAlignment="1">
      <alignment horizontal="right" vertical="top" wrapText="1"/>
    </xf>
    <xf numFmtId="49" fontId="73" fillId="0" borderId="0" xfId="68" applyNumberFormat="1" applyFont="1" applyAlignment="1">
      <alignment horizontal="center" vertical="top" wrapText="1"/>
    </xf>
    <xf numFmtId="0" fontId="73" fillId="0" borderId="0" xfId="68" applyFont="1" applyAlignment="1">
      <alignment horizontal="center" vertical="top" wrapText="1"/>
    </xf>
    <xf numFmtId="2" fontId="73" fillId="0" borderId="0" xfId="68" applyNumberFormat="1" applyFont="1" applyAlignment="1">
      <alignment horizontal="center" vertical="top" wrapText="1"/>
    </xf>
    <xf numFmtId="0" fontId="73" fillId="0" borderId="0" xfId="68" applyFont="1" applyAlignment="1">
      <alignment horizontal="right" vertical="top" wrapText="1"/>
    </xf>
    <xf numFmtId="4"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center" wrapText="1"/>
    </xf>
    <xf numFmtId="4" fontId="73" fillId="0" borderId="0" xfId="68" applyNumberFormat="1" applyFont="1" applyAlignment="1">
      <alignment horizontal="right" vertical="top" wrapText="1"/>
    </xf>
    <xf numFmtId="0" fontId="78" fillId="0" borderId="0" xfId="68" applyFont="1"/>
    <xf numFmtId="2"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top" wrapText="1"/>
    </xf>
    <xf numFmtId="2" fontId="73" fillId="0" borderId="0" xfId="68" applyNumberFormat="1" applyFont="1" applyAlignment="1">
      <alignment horizontal="right" vertical="top" wrapText="1"/>
    </xf>
    <xf numFmtId="173" fontId="73" fillId="0" borderId="0" xfId="68" applyNumberFormat="1" applyFont="1" applyAlignment="1">
      <alignment horizontal="center" vertical="top" wrapText="1"/>
    </xf>
    <xf numFmtId="174" fontId="73" fillId="0" borderId="0" xfId="68" applyNumberFormat="1" applyFont="1" applyAlignment="1">
      <alignment horizontal="center" vertical="top" wrapText="1"/>
    </xf>
    <xf numFmtId="1" fontId="73" fillId="0" borderId="0" xfId="68" applyNumberFormat="1" applyFont="1" applyAlignment="1">
      <alignment horizontal="center" vertical="top" wrapText="1"/>
    </xf>
    <xf numFmtId="49" fontId="71" fillId="0" borderId="5" xfId="68" applyNumberFormat="1" applyFont="1" applyBorder="1" applyAlignment="1">
      <alignment horizontal="center" vertical="top" wrapText="1"/>
    </xf>
    <xf numFmtId="168" fontId="73" fillId="0" borderId="0" xfId="68" applyNumberFormat="1" applyFont="1" applyAlignment="1">
      <alignment horizontal="center" vertical="top" wrapText="1"/>
    </xf>
    <xf numFmtId="175" fontId="73" fillId="0" borderId="0" xfId="68" applyNumberFormat="1" applyFont="1" applyAlignment="1">
      <alignment horizontal="center" vertical="top" wrapText="1"/>
    </xf>
    <xf numFmtId="0" fontId="72" fillId="0" borderId="35" xfId="68" applyFont="1" applyBorder="1" applyAlignment="1">
      <alignment horizontal="right" vertical="top"/>
    </xf>
    <xf numFmtId="0" fontId="77" fillId="0" borderId="0" xfId="68" applyFont="1"/>
    <xf numFmtId="0" fontId="73" fillId="0" borderId="0" xfId="68" applyFont="1" applyAlignment="1">
      <alignment vertical="top"/>
    </xf>
    <xf numFmtId="0" fontId="77" fillId="0" borderId="0" xfId="68" applyFont="1" applyAlignment="1">
      <alignment vertical="top"/>
    </xf>
    <xf numFmtId="0" fontId="73" fillId="0" borderId="0" xfId="68" applyFont="1" applyAlignment="1">
      <alignment vertical="top" wrapText="1"/>
    </xf>
    <xf numFmtId="49" fontId="72" fillId="0" borderId="22" xfId="68" applyNumberFormat="1" applyFont="1" applyBorder="1" applyAlignment="1">
      <alignment horizontal="center" vertical="top" wrapText="1"/>
    </xf>
    <xf numFmtId="49" fontId="72" fillId="0" borderId="20" xfId="68" applyNumberFormat="1" applyFont="1" applyBorder="1" applyAlignment="1">
      <alignment horizontal="left" vertical="top" wrapText="1"/>
    </xf>
    <xf numFmtId="49" fontId="72" fillId="0" borderId="20" xfId="68" applyNumberFormat="1" applyFont="1" applyBorder="1" applyAlignment="1">
      <alignment horizontal="center" vertical="top" wrapText="1"/>
    </xf>
    <xf numFmtId="0" fontId="72" fillId="0" borderId="20" xfId="68" applyFont="1" applyBorder="1" applyAlignment="1">
      <alignment horizontal="center" vertical="top" wrapText="1"/>
    </xf>
    <xf numFmtId="0" fontId="72" fillId="0" borderId="20" xfId="68" applyFont="1" applyBorder="1" applyAlignment="1">
      <alignment horizontal="right" vertical="top" wrapText="1"/>
    </xf>
    <xf numFmtId="0" fontId="72" fillId="0" borderId="21" xfId="68" applyFont="1" applyBorder="1" applyAlignment="1">
      <alignment horizontal="right" vertical="top" wrapText="1"/>
    </xf>
    <xf numFmtId="2" fontId="77" fillId="0" borderId="0" xfId="68" applyNumberFormat="1" applyFont="1" applyAlignment="1">
      <alignment horizontal="center" vertical="top"/>
    </xf>
    <xf numFmtId="3" fontId="77" fillId="0" borderId="0" xfId="68" applyNumberFormat="1" applyFont="1" applyAlignment="1">
      <alignment horizontal="right" vertical="top"/>
    </xf>
    <xf numFmtId="2" fontId="71" fillId="0" borderId="35" xfId="68" applyNumberFormat="1" applyFont="1" applyBorder="1" applyAlignment="1">
      <alignment horizontal="right" vertical="top"/>
    </xf>
    <xf numFmtId="2" fontId="79" fillId="0" borderId="5" xfId="68" applyNumberFormat="1" applyFont="1" applyBorder="1" applyAlignment="1">
      <alignment horizontal="center" vertical="top"/>
    </xf>
    <xf numFmtId="3" fontId="79" fillId="0" borderId="0" xfId="68" applyNumberFormat="1" applyFont="1" applyAlignment="1">
      <alignment horizontal="right" vertical="top"/>
    </xf>
    <xf numFmtId="49" fontId="71" fillId="0" borderId="22" xfId="68" applyNumberFormat="1" applyFont="1" applyBorder="1"/>
    <xf numFmtId="49" fontId="72" fillId="0" borderId="20" xfId="68" applyNumberFormat="1" applyFont="1" applyBorder="1" applyAlignment="1">
      <alignment horizontal="right" vertical="top" wrapText="1"/>
    </xf>
    <xf numFmtId="49" fontId="71" fillId="0" borderId="20" xfId="68" applyNumberFormat="1" applyFont="1" applyBorder="1" applyAlignment="1">
      <alignment vertical="top" wrapText="1"/>
    </xf>
    <xf numFmtId="0" fontId="71" fillId="0" borderId="20" xfId="68" applyFont="1" applyBorder="1" applyAlignment="1">
      <alignment horizontal="right" vertical="top"/>
    </xf>
    <xf numFmtId="0" fontId="71" fillId="0" borderId="21" xfId="68" applyFont="1" applyBorder="1" applyAlignment="1">
      <alignment horizontal="right" vertical="top"/>
    </xf>
    <xf numFmtId="2" fontId="79" fillId="0" borderId="0" xfId="68" applyNumberFormat="1" applyFont="1" applyAlignment="1">
      <alignment horizontal="center" vertical="top"/>
    </xf>
    <xf numFmtId="4" fontId="77" fillId="0" borderId="0" xfId="68" applyNumberFormat="1" applyFont="1" applyAlignment="1">
      <alignment horizontal="right" vertical="top"/>
    </xf>
    <xf numFmtId="4" fontId="79" fillId="0" borderId="0" xfId="68" applyNumberFormat="1" applyFont="1" applyAlignment="1">
      <alignment horizontal="right" vertical="top"/>
    </xf>
    <xf numFmtId="0" fontId="77" fillId="0" borderId="0" xfId="68" applyFont="1" applyAlignment="1">
      <alignment vertical="center"/>
    </xf>
    <xf numFmtId="0" fontId="71" fillId="0" borderId="0" xfId="68" applyFont="1" applyAlignment="1">
      <alignment vertical="center"/>
    </xf>
    <xf numFmtId="0" fontId="71" fillId="0" borderId="0" xfId="68" applyFont="1" applyAlignment="1">
      <alignment vertical="center" wrapText="1"/>
    </xf>
    <xf numFmtId="49" fontId="73" fillId="0" borderId="36" xfId="68" applyNumberFormat="1" applyFont="1" applyBorder="1" applyAlignment="1">
      <alignment vertical="top"/>
    </xf>
    <xf numFmtId="0" fontId="73" fillId="0" borderId="36" xfId="68" applyFont="1" applyBorder="1"/>
    <xf numFmtId="0" fontId="73" fillId="0" borderId="36" xfId="68" applyFont="1" applyBorder="1" applyAlignment="1">
      <alignment horizontal="center"/>
    </xf>
    <xf numFmtId="0" fontId="71" fillId="0" borderId="37" xfId="68" applyFont="1" applyBorder="1"/>
    <xf numFmtId="4" fontId="73" fillId="0" borderId="37" xfId="68" applyNumberFormat="1" applyFont="1" applyBorder="1" applyAlignment="1">
      <alignment horizontal="right"/>
    </xf>
    <xf numFmtId="2" fontId="73" fillId="0" borderId="37" xfId="68" applyNumberFormat="1" applyFont="1" applyBorder="1" applyAlignment="1">
      <alignment horizontal="right"/>
    </xf>
    <xf numFmtId="0" fontId="71" fillId="0" borderId="38" xfId="68" applyFont="1" applyBorder="1" applyAlignment="1">
      <alignment horizontal="center" vertical="center" wrapText="1"/>
    </xf>
    <xf numFmtId="49" fontId="71" fillId="0" borderId="38" xfId="68" applyNumberFormat="1" applyFont="1" applyBorder="1" applyAlignment="1">
      <alignment horizontal="center" vertical="center"/>
    </xf>
    <xf numFmtId="0" fontId="71" fillId="0" borderId="38" xfId="68" applyFont="1" applyBorder="1" applyAlignment="1">
      <alignment horizontal="center" vertical="center"/>
    </xf>
    <xf numFmtId="49" fontId="72" fillId="0" borderId="39" xfId="68" applyNumberFormat="1" applyFont="1" applyBorder="1" applyAlignment="1">
      <alignment horizontal="center" vertical="top" wrapText="1"/>
    </xf>
    <xf numFmtId="49" fontId="72" fillId="0" borderId="36" xfId="68" applyNumberFormat="1" applyFont="1" applyBorder="1" applyAlignment="1">
      <alignment horizontal="left" vertical="top" wrapText="1"/>
    </xf>
    <xf numFmtId="49" fontId="72" fillId="0" borderId="36" xfId="68" applyNumberFormat="1" applyFont="1" applyBorder="1" applyAlignment="1">
      <alignment horizontal="center" vertical="top" wrapText="1"/>
    </xf>
    <xf numFmtId="0" fontId="72" fillId="0" borderId="36" xfId="68" applyFont="1" applyBorder="1" applyAlignment="1">
      <alignment horizontal="center" vertical="top" wrapText="1"/>
    </xf>
    <xf numFmtId="1" fontId="72" fillId="0" borderId="36" xfId="68" applyNumberFormat="1" applyFont="1" applyBorder="1" applyAlignment="1">
      <alignment horizontal="center" vertical="top" wrapText="1"/>
    </xf>
    <xf numFmtId="0" fontId="72" fillId="0" borderId="36" xfId="68" applyFont="1" applyBorder="1" applyAlignment="1">
      <alignment horizontal="right" vertical="top" wrapText="1"/>
    </xf>
    <xf numFmtId="0" fontId="75" fillId="0" borderId="36" xfId="68" applyFont="1" applyBorder="1" applyAlignment="1">
      <alignment horizontal="right" vertical="top" wrapText="1"/>
    </xf>
    <xf numFmtId="0" fontId="72" fillId="0" borderId="40" xfId="68" applyFont="1" applyBorder="1" applyAlignment="1">
      <alignment horizontal="right" vertical="top" wrapText="1"/>
    </xf>
    <xf numFmtId="4" fontId="72" fillId="0" borderId="36" xfId="68" applyNumberFormat="1" applyFont="1" applyBorder="1" applyAlignment="1">
      <alignment horizontal="right" vertical="top" wrapText="1"/>
    </xf>
    <xf numFmtId="4" fontId="72" fillId="0" borderId="40" xfId="68" applyNumberFormat="1" applyFont="1" applyBorder="1" applyAlignment="1">
      <alignment horizontal="right" vertical="top" wrapText="1"/>
    </xf>
    <xf numFmtId="2" fontId="72" fillId="0" borderId="36" xfId="68" applyNumberFormat="1" applyFont="1" applyBorder="1" applyAlignment="1">
      <alignment horizontal="center" vertical="top" wrapText="1"/>
    </xf>
    <xf numFmtId="4" fontId="75" fillId="0" borderId="36" xfId="68" applyNumberFormat="1" applyFont="1" applyBorder="1" applyAlignment="1">
      <alignment horizontal="right" vertical="top" wrapText="1"/>
    </xf>
    <xf numFmtId="168" fontId="72" fillId="0" borderId="36" xfId="68" applyNumberFormat="1" applyFont="1" applyBorder="1" applyAlignment="1">
      <alignment horizontal="center" vertical="top" wrapText="1"/>
    </xf>
    <xf numFmtId="2" fontId="75" fillId="0" borderId="36" xfId="68" applyNumberFormat="1" applyFont="1" applyBorder="1" applyAlignment="1">
      <alignment horizontal="right" vertical="top" wrapText="1"/>
    </xf>
    <xf numFmtId="173" fontId="72" fillId="0" borderId="36" xfId="68" applyNumberFormat="1" applyFont="1" applyBorder="1" applyAlignment="1">
      <alignment horizontal="center" vertical="top" wrapText="1"/>
    </xf>
    <xf numFmtId="2" fontId="72" fillId="0" borderId="40" xfId="68" applyNumberFormat="1" applyFont="1" applyBorder="1" applyAlignment="1">
      <alignment horizontal="right" vertical="top" wrapText="1"/>
    </xf>
    <xf numFmtId="2" fontId="72" fillId="0" borderId="36" xfId="68" applyNumberFormat="1" applyFont="1" applyBorder="1" applyAlignment="1">
      <alignment horizontal="right" vertical="top" wrapText="1"/>
    </xf>
    <xf numFmtId="176" fontId="72" fillId="0" borderId="36" xfId="68" applyNumberFormat="1" applyFont="1" applyBorder="1" applyAlignment="1">
      <alignment horizontal="center" vertical="top" wrapText="1"/>
    </xf>
    <xf numFmtId="174" fontId="72" fillId="0" borderId="36" xfId="68" applyNumberFormat="1" applyFont="1" applyBorder="1" applyAlignment="1">
      <alignment horizontal="center" vertical="top" wrapText="1"/>
    </xf>
    <xf numFmtId="49" fontId="71" fillId="0" borderId="36" xfId="68" applyNumberFormat="1" applyFont="1" applyBorder="1"/>
    <xf numFmtId="168" fontId="43" fillId="0" borderId="9" xfId="1" applyNumberFormat="1" applyFont="1" applyBorder="1" applyAlignment="1">
      <alignment horizontal="center" vertical="center" wrapText="1"/>
    </xf>
    <xf numFmtId="177" fontId="11" fillId="0" borderId="1" xfId="0" applyNumberFormat="1" applyFont="1" applyBorder="1" applyAlignment="1">
      <alignment horizontal="center" vertical="center"/>
    </xf>
    <xf numFmtId="0" fontId="67" fillId="0" borderId="32" xfId="49" applyFont="1" applyBorder="1" applyAlignment="1">
      <alignment vertical="center" wrapText="1"/>
    </xf>
    <xf numFmtId="0" fontId="67" fillId="0" borderId="32" xfId="49" applyFont="1" applyBorder="1" applyAlignment="1">
      <alignment horizontal="center" vertical="center" wrapText="1"/>
    </xf>
    <xf numFmtId="49" fontId="67" fillId="0" borderId="32" xfId="49" applyNumberFormat="1" applyFont="1" applyBorder="1" applyAlignment="1">
      <alignment horizontal="center" vertical="center" wrapText="1"/>
    </xf>
    <xf numFmtId="0" fontId="67" fillId="0" borderId="0" xfId="49" applyFont="1" applyAlignment="1">
      <alignment horizontal="center" vertical="center" wrapText="1"/>
    </xf>
    <xf numFmtId="167" fontId="67" fillId="0" borderId="32" xfId="49" applyNumberFormat="1" applyFont="1" applyBorder="1" applyAlignment="1">
      <alignment horizontal="center" vertical="center"/>
    </xf>
    <xf numFmtId="49" fontId="67" fillId="0" borderId="32" xfId="49" applyNumberFormat="1" applyFont="1" applyBorder="1" applyAlignment="1">
      <alignment horizontal="center" vertical="center"/>
    </xf>
    <xf numFmtId="1" fontId="67" fillId="0" borderId="32" xfId="49" applyNumberFormat="1" applyFont="1" applyBorder="1" applyAlignment="1">
      <alignment horizontal="center" vertical="center"/>
    </xf>
    <xf numFmtId="167" fontId="37" fillId="0" borderId="32" xfId="49" applyNumberFormat="1" applyFont="1" applyBorder="1" applyAlignment="1">
      <alignment horizontal="center" vertical="center"/>
    </xf>
    <xf numFmtId="49" fontId="37" fillId="0" borderId="32" xfId="49" applyNumberFormat="1" applyFont="1" applyBorder="1" applyAlignment="1">
      <alignment horizontal="center" vertical="center"/>
    </xf>
    <xf numFmtId="14" fontId="37" fillId="0" borderId="32" xfId="49" applyNumberFormat="1" applyFont="1" applyBorder="1" applyAlignment="1">
      <alignment horizontal="center" vertical="center"/>
    </xf>
    <xf numFmtId="167" fontId="67" fillId="0" borderId="32" xfId="49" applyNumberFormat="1" applyFont="1" applyBorder="1" applyAlignment="1">
      <alignment horizontal="center" vertical="center" wrapText="1"/>
    </xf>
    <xf numFmtId="14" fontId="67" fillId="0" borderId="32" xfId="49" applyNumberFormat="1" applyFont="1" applyBorder="1" applyAlignment="1">
      <alignment horizontal="center" vertical="center"/>
    </xf>
    <xf numFmtId="0" fontId="36" fillId="0" borderId="38" xfId="49" applyFont="1" applyBorder="1"/>
    <xf numFmtId="0" fontId="36" fillId="0" borderId="38" xfId="49" applyFont="1" applyBorder="1" applyAlignment="1">
      <alignment horizontal="center" vertical="center" wrapText="1"/>
    </xf>
    <xf numFmtId="0" fontId="67" fillId="0" borderId="38" xfId="49" applyFont="1" applyBorder="1" applyAlignment="1">
      <alignment horizontal="center" wrapText="1"/>
    </xf>
    <xf numFmtId="0" fontId="37" fillId="0" borderId="38" xfId="49" applyFont="1" applyBorder="1"/>
    <xf numFmtId="0" fontId="67" fillId="0" borderId="38" xfId="49" applyFont="1" applyBorder="1" applyAlignment="1">
      <alignment horizontal="center" vertical="center"/>
    </xf>
    <xf numFmtId="0" fontId="67" fillId="0" borderId="38" xfId="49" applyFont="1" applyBorder="1"/>
    <xf numFmtId="0" fontId="67" fillId="0" borderId="38" xfId="49" applyFont="1" applyBorder="1" applyAlignment="1">
      <alignment wrapText="1"/>
    </xf>
    <xf numFmtId="14" fontId="67" fillId="0" borderId="38" xfId="49" applyNumberFormat="1" applyFont="1" applyBorder="1" applyAlignment="1">
      <alignment horizontal="center" vertical="center"/>
    </xf>
    <xf numFmtId="14" fontId="67" fillId="0" borderId="38" xfId="49" applyNumberFormat="1" applyFont="1" applyBorder="1" applyAlignment="1">
      <alignment vertical="center"/>
    </xf>
    <xf numFmtId="14" fontId="67" fillId="0" borderId="38" xfId="49" applyNumberFormat="1" applyFont="1" applyBorder="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7" fillId="0" borderId="5" xfId="1" applyFont="1" applyBorder="1" applyAlignment="1">
      <alignment horizontal="left" vertical="center"/>
    </xf>
    <xf numFmtId="0" fontId="7" fillId="0" borderId="0" xfId="1" applyFont="1" applyAlignment="1">
      <alignment horizontal="left" vertical="center"/>
    </xf>
    <xf numFmtId="0" fontId="5" fillId="0" borderId="0" xfId="1" applyFont="1" applyAlignment="1">
      <alignment horizontal="lef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65" fillId="0" borderId="4" xfId="1" applyFont="1" applyBorder="1" applyAlignment="1">
      <alignment horizontal="center" vertical="center"/>
    </xf>
    <xf numFmtId="0" fontId="65" fillId="0" borderId="7" xfId="1" applyFont="1" applyBorder="1" applyAlignment="1">
      <alignment horizontal="center" vertical="center"/>
    </xf>
    <xf numFmtId="0" fontId="65" fillId="0" borderId="3" xfId="1" applyFont="1" applyBorder="1" applyAlignment="1">
      <alignment horizontal="center" vertical="center"/>
    </xf>
    <xf numFmtId="0" fontId="7" fillId="0" borderId="20" xfId="1" applyFont="1" applyBorder="1" applyAlignment="1">
      <alignmen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0" fillId="0" borderId="0" xfId="1" applyFont="1" applyAlignment="1">
      <alignment horizontal="center" vertical="center"/>
    </xf>
    <xf numFmtId="0" fontId="63"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58" fillId="26" borderId="32" xfId="50" applyFont="1" applyFill="1" applyBorder="1" applyAlignment="1">
      <alignment horizontal="left" vertical="center" wrapText="1"/>
    </xf>
    <xf numFmtId="0" fontId="58" fillId="26" borderId="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6" borderId="2" xfId="50" applyFont="1" applyFill="1" applyBorder="1" applyAlignment="1">
      <alignment horizontal="center" vertical="center"/>
    </xf>
    <xf numFmtId="0" fontId="58" fillId="26" borderId="31"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6" fillId="0" borderId="0" xfId="1" applyFont="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6" fillId="0" borderId="0" xfId="1" applyFont="1" applyAlignment="1">
      <alignment horizontal="center" vertical="center"/>
    </xf>
    <xf numFmtId="0" fontId="41" fillId="0" borderId="25" xfId="2" applyFont="1" applyBorder="1" applyAlignment="1">
      <alignment horizontal="left" vertical="top" wrapText="1"/>
    </xf>
    <xf numFmtId="0" fontId="41" fillId="0" borderId="28" xfId="2" applyFont="1" applyBorder="1" applyAlignment="1">
      <alignment horizontal="left" vertical="top" wrapText="1"/>
    </xf>
    <xf numFmtId="0" fontId="41" fillId="0" borderId="2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49" fontId="72" fillId="0" borderId="0" xfId="68" applyNumberFormat="1" applyFont="1" applyAlignment="1">
      <alignment horizontal="center" vertical="top"/>
    </xf>
    <xf numFmtId="49" fontId="71" fillId="0" borderId="0" xfId="68" applyNumberFormat="1" applyFont="1" applyAlignment="1">
      <alignment horizontal="left" vertical="top" wrapText="1"/>
    </xf>
    <xf numFmtId="49" fontId="71" fillId="0" borderId="0" xfId="68" applyNumberFormat="1" applyFont="1" applyAlignment="1">
      <alignment horizontal="right" vertical="top" wrapText="1"/>
    </xf>
    <xf numFmtId="49" fontId="73" fillId="0" borderId="0" xfId="68" applyNumberFormat="1" applyFont="1" applyAlignment="1">
      <alignment horizontal="left" vertical="top" wrapText="1"/>
    </xf>
    <xf numFmtId="0" fontId="73" fillId="0" borderId="37" xfId="68" applyFont="1" applyBorder="1" applyAlignment="1">
      <alignment horizontal="left" wrapText="1"/>
    </xf>
    <xf numFmtId="0" fontId="73" fillId="0" borderId="0" xfId="68" applyFont="1" applyAlignment="1">
      <alignment horizontal="left" vertical="top" wrapText="1"/>
    </xf>
    <xf numFmtId="49" fontId="71" fillId="0" borderId="20" xfId="68" applyNumberFormat="1" applyFont="1" applyBorder="1" applyAlignment="1">
      <alignment horizontal="right" wrapText="1"/>
    </xf>
    <xf numFmtId="49" fontId="71" fillId="0" borderId="36" xfId="68" applyNumberFormat="1" applyFont="1" applyBorder="1" applyAlignment="1">
      <alignment wrapText="1"/>
    </xf>
    <xf numFmtId="49" fontId="71" fillId="0" borderId="36" xfId="68" applyNumberFormat="1" applyFont="1" applyBorder="1" applyAlignment="1">
      <alignment horizontal="right" wrapText="1"/>
    </xf>
    <xf numFmtId="0" fontId="73" fillId="0" borderId="20" xfId="68" applyFont="1" applyBorder="1" applyAlignment="1">
      <alignment horizontal="left" wrapText="1"/>
    </xf>
    <xf numFmtId="49" fontId="73" fillId="0" borderId="20" xfId="68" applyNumberFormat="1" applyFont="1" applyBorder="1" applyAlignment="1">
      <alignment horizontal="center" wrapText="1"/>
    </xf>
    <xf numFmtId="49" fontId="74" fillId="0" borderId="36" xfId="68" applyNumberFormat="1" applyFont="1" applyBorder="1" applyAlignment="1">
      <alignment horizontal="center" vertical="top"/>
    </xf>
    <xf numFmtId="49" fontId="71" fillId="0" borderId="38" xfId="68" applyNumberFormat="1" applyFont="1" applyBorder="1" applyAlignment="1">
      <alignment horizontal="center" vertical="center" wrapText="1"/>
    </xf>
    <xf numFmtId="0" fontId="71" fillId="0" borderId="38" xfId="68" applyFont="1" applyBorder="1" applyAlignment="1">
      <alignment horizontal="center" vertical="center" wrapText="1"/>
    </xf>
    <xf numFmtId="0" fontId="71" fillId="0" borderId="39" xfId="68" applyFont="1" applyBorder="1" applyAlignment="1">
      <alignment horizontal="center" vertical="center" wrapText="1"/>
    </xf>
    <xf numFmtId="0" fontId="71" fillId="0" borderId="36" xfId="68" applyFont="1" applyBorder="1" applyAlignment="1">
      <alignment horizontal="center" vertical="center" wrapText="1"/>
    </xf>
    <xf numFmtId="0" fontId="71" fillId="0" borderId="40" xfId="68" applyFont="1" applyBorder="1" applyAlignment="1">
      <alignment horizontal="center" vertical="center" wrapText="1"/>
    </xf>
    <xf numFmtId="0" fontId="71" fillId="0" borderId="5" xfId="68" applyFont="1" applyBorder="1" applyAlignment="1">
      <alignment horizontal="center" vertical="center" wrapText="1"/>
    </xf>
    <xf numFmtId="0" fontId="71" fillId="0" borderId="0" xfId="68" applyFont="1" applyAlignment="1">
      <alignment horizontal="center" vertical="center" wrapText="1"/>
    </xf>
    <xf numFmtId="0" fontId="71" fillId="0" borderId="35" xfId="68" applyFont="1" applyBorder="1" applyAlignment="1">
      <alignment horizontal="center" vertical="center" wrapText="1"/>
    </xf>
    <xf numFmtId="0" fontId="71" fillId="0" borderId="22" xfId="68" applyFont="1" applyBorder="1" applyAlignment="1">
      <alignment horizontal="center" vertical="center" wrapText="1"/>
    </xf>
    <xf numFmtId="0" fontId="71" fillId="0" borderId="20" xfId="68" applyFont="1" applyBorder="1" applyAlignment="1">
      <alignment horizontal="center" vertical="center" wrapText="1"/>
    </xf>
    <xf numFmtId="0" fontId="71" fillId="0" borderId="21" xfId="68" applyFont="1" applyBorder="1" applyAlignment="1">
      <alignment horizontal="center" vertical="center" wrapText="1"/>
    </xf>
    <xf numFmtId="49" fontId="76" fillId="0" borderId="0" xfId="68" applyNumberFormat="1" applyFont="1" applyAlignment="1">
      <alignment horizontal="center"/>
    </xf>
    <xf numFmtId="49" fontId="73" fillId="0" borderId="20" xfId="68" applyNumberFormat="1" applyFont="1" applyBorder="1" applyAlignment="1">
      <alignment horizontal="left" wrapText="1"/>
    </xf>
    <xf numFmtId="49" fontId="74" fillId="0" borderId="36" xfId="68" applyNumberFormat="1" applyFont="1" applyBorder="1" applyAlignment="1">
      <alignment horizontal="center"/>
    </xf>
    <xf numFmtId="0" fontId="73" fillId="0" borderId="20" xfId="68" applyFont="1" applyBorder="1" applyAlignment="1">
      <alignment wrapText="1"/>
    </xf>
    <xf numFmtId="0" fontId="71" fillId="0" borderId="41" xfId="68" applyFont="1" applyBorder="1" applyAlignment="1">
      <alignment horizontal="center" vertical="center"/>
    </xf>
    <xf numFmtId="0" fontId="71" fillId="0" borderId="37" xfId="68" applyFont="1" applyBorder="1" applyAlignment="1">
      <alignment horizontal="center" vertical="center"/>
    </xf>
    <xf numFmtId="0" fontId="71" fillId="0" borderId="42" xfId="68" applyFont="1" applyBorder="1" applyAlignment="1">
      <alignment horizontal="center" vertical="center"/>
    </xf>
    <xf numFmtId="49" fontId="72" fillId="0" borderId="41" xfId="68" applyNumberFormat="1" applyFont="1" applyBorder="1" applyAlignment="1">
      <alignment horizontal="left" vertical="center" wrapText="1"/>
    </xf>
    <xf numFmtId="49" fontId="72" fillId="0" borderId="37" xfId="68" applyNumberFormat="1" applyFont="1" applyBorder="1" applyAlignment="1">
      <alignment horizontal="left" vertical="center" wrapText="1"/>
    </xf>
    <xf numFmtId="49" fontId="72" fillId="0" borderId="42" xfId="68" applyNumberFormat="1" applyFont="1" applyBorder="1" applyAlignment="1">
      <alignment horizontal="left" vertical="center" wrapText="1"/>
    </xf>
    <xf numFmtId="0" fontId="72" fillId="0" borderId="36" xfId="68" applyFont="1" applyBorder="1" applyAlignment="1">
      <alignment horizontal="left" vertical="top" wrapText="1"/>
    </xf>
    <xf numFmtId="49" fontId="72" fillId="0" borderId="36" xfId="68" applyNumberFormat="1" applyFont="1" applyBorder="1" applyAlignment="1">
      <alignment horizontal="left" vertical="top" wrapText="1"/>
    </xf>
    <xf numFmtId="49" fontId="71" fillId="0" borderId="35" xfId="68" applyNumberFormat="1" applyFont="1" applyBorder="1" applyAlignment="1">
      <alignment horizontal="left" vertical="top" wrapText="1"/>
    </xf>
    <xf numFmtId="49" fontId="72" fillId="0" borderId="0" xfId="68" applyNumberFormat="1" applyFont="1" applyAlignment="1">
      <alignment horizontal="left" vertical="top" wrapText="1"/>
    </xf>
    <xf numFmtId="49" fontId="73" fillId="0" borderId="20" xfId="68" applyNumberFormat="1" applyFont="1" applyBorder="1" applyAlignment="1">
      <alignment vertical="top" wrapText="1"/>
    </xf>
    <xf numFmtId="49" fontId="73" fillId="0" borderId="20" xfId="68" applyNumberFormat="1" applyFont="1" applyBorder="1" applyAlignment="1">
      <alignment horizontal="right" vertical="top" wrapText="1"/>
    </xf>
    <xf numFmtId="0" fontId="74" fillId="0" borderId="36" xfId="68" applyFont="1" applyBorder="1" applyAlignment="1">
      <alignment horizontal="center"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7" builtinId="5"/>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28</xdr:row>
      <xdr:rowOff>163321</xdr:rowOff>
    </xdr:to>
    <xdr:pic>
      <xdr:nvPicPr>
        <xdr:cNvPr id="4" name="Рисунок 3">
          <a:extLst>
            <a:ext uri="{FF2B5EF4-FFF2-40B4-BE49-F238E27FC236}">
              <a16:creationId xmlns:a16="http://schemas.microsoft.com/office/drawing/2014/main" id="{378D04C4-17CA-0948-4836-498B00C895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5497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68</v>
      </c>
    </row>
    <row r="2" spans="1:22" s="8" customFormat="1" ht="18.75" customHeight="1" x14ac:dyDescent="0.3">
      <c r="A2" s="14"/>
      <c r="C2" s="12" t="s">
        <v>10</v>
      </c>
    </row>
    <row r="3" spans="1:22" s="8" customFormat="1" ht="18.75" x14ac:dyDescent="0.3">
      <c r="A3" s="13"/>
      <c r="C3" s="12" t="s">
        <v>429</v>
      </c>
    </row>
    <row r="4" spans="1:22" s="8" customFormat="1" ht="18.75" x14ac:dyDescent="0.3">
      <c r="A4" s="13"/>
      <c r="H4" s="12"/>
    </row>
    <row r="5" spans="1:22" s="8" customFormat="1" ht="15.75" x14ac:dyDescent="0.25">
      <c r="A5" s="376" t="s">
        <v>622</v>
      </c>
      <c r="B5" s="376"/>
      <c r="C5" s="376"/>
      <c r="D5" s="108"/>
      <c r="E5" s="108"/>
      <c r="F5" s="108"/>
      <c r="G5" s="108"/>
      <c r="H5" s="108"/>
      <c r="I5" s="108"/>
      <c r="J5" s="108"/>
    </row>
    <row r="6" spans="1:22" s="8" customFormat="1" ht="18.75" x14ac:dyDescent="0.3">
      <c r="A6" s="13"/>
      <c r="H6" s="12"/>
    </row>
    <row r="7" spans="1:22" s="8" customFormat="1" ht="18.75" x14ac:dyDescent="0.2">
      <c r="A7" s="380" t="s">
        <v>9</v>
      </c>
      <c r="B7" s="380"/>
      <c r="C7" s="38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81" t="s">
        <v>623</v>
      </c>
      <c r="B9" s="381"/>
      <c r="C9" s="381"/>
      <c r="D9" s="7"/>
      <c r="E9" s="7"/>
      <c r="F9" s="7"/>
      <c r="G9" s="7"/>
      <c r="H9" s="7"/>
      <c r="I9" s="10"/>
      <c r="J9" s="10"/>
      <c r="K9" s="10"/>
      <c r="L9" s="10"/>
      <c r="M9" s="10"/>
      <c r="N9" s="10"/>
      <c r="O9" s="10"/>
      <c r="P9" s="10"/>
      <c r="Q9" s="10"/>
      <c r="R9" s="10"/>
      <c r="S9" s="10"/>
      <c r="T9" s="10"/>
      <c r="U9" s="10"/>
      <c r="V9" s="10"/>
    </row>
    <row r="10" spans="1:22" s="8" customFormat="1" ht="18.75" x14ac:dyDescent="0.2">
      <c r="A10" s="377" t="s">
        <v>8</v>
      </c>
      <c r="B10" s="377"/>
      <c r="C10" s="37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79" t="s">
        <v>723</v>
      </c>
      <c r="B12" s="380"/>
      <c r="C12" s="380"/>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77" t="s">
        <v>7</v>
      </c>
      <c r="B13" s="377"/>
      <c r="C13" s="377"/>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1.75" customHeight="1" x14ac:dyDescent="0.2">
      <c r="A15" s="378" t="s">
        <v>711</v>
      </c>
      <c r="B15" s="378"/>
      <c r="C15" s="378"/>
      <c r="D15" s="7"/>
      <c r="E15" s="7"/>
      <c r="F15" s="7"/>
      <c r="G15" s="7"/>
      <c r="H15" s="7"/>
      <c r="I15" s="7"/>
      <c r="J15" s="7"/>
      <c r="K15" s="7"/>
      <c r="L15" s="7"/>
      <c r="M15" s="7"/>
      <c r="N15" s="7"/>
      <c r="O15" s="7"/>
      <c r="P15" s="7"/>
      <c r="Q15" s="7"/>
      <c r="R15" s="7"/>
      <c r="S15" s="7"/>
      <c r="T15" s="7"/>
      <c r="U15" s="7"/>
      <c r="V15" s="7"/>
    </row>
    <row r="16" spans="1:22" s="2" customFormat="1" ht="15" customHeight="1" x14ac:dyDescent="0.2">
      <c r="A16" s="377" t="s">
        <v>6</v>
      </c>
      <c r="B16" s="377"/>
      <c r="C16" s="37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8" t="s">
        <v>392</v>
      </c>
      <c r="B18" s="379"/>
      <c r="C18" s="37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249</v>
      </c>
      <c r="C22" s="32" t="s">
        <v>431</v>
      </c>
      <c r="D22" s="5"/>
      <c r="E22" s="5"/>
      <c r="F22" s="5"/>
      <c r="G22" s="5"/>
      <c r="H22" s="5"/>
      <c r="I22" s="3"/>
      <c r="J22" s="3"/>
      <c r="K22" s="3"/>
      <c r="L22" s="3"/>
      <c r="M22" s="3"/>
      <c r="N22" s="3"/>
      <c r="O22" s="3"/>
      <c r="P22" s="3"/>
      <c r="Q22" s="3"/>
      <c r="R22" s="3"/>
      <c r="S22" s="3"/>
    </row>
    <row r="23" spans="1:22" s="2" customFormat="1" ht="41.25" customHeight="1" x14ac:dyDescent="0.2">
      <c r="A23" s="22" t="s">
        <v>63</v>
      </c>
      <c r="B23" s="24" t="s">
        <v>64</v>
      </c>
      <c r="C23" s="112" t="s">
        <v>413</v>
      </c>
      <c r="D23" s="5"/>
      <c r="E23" s="5"/>
      <c r="F23" s="5"/>
      <c r="G23" s="5"/>
      <c r="H23" s="5"/>
      <c r="I23" s="3"/>
      <c r="J23" s="3"/>
      <c r="K23" s="3"/>
      <c r="L23" s="3"/>
      <c r="M23" s="3"/>
      <c r="N23" s="3"/>
      <c r="O23" s="3"/>
      <c r="P23" s="3"/>
      <c r="Q23" s="3"/>
      <c r="R23" s="3"/>
      <c r="S23" s="3"/>
    </row>
    <row r="24" spans="1:22" s="2" customFormat="1" ht="22.5" customHeight="1" x14ac:dyDescent="0.2">
      <c r="A24" s="373"/>
      <c r="B24" s="374"/>
      <c r="C24" s="375"/>
      <c r="D24" s="5"/>
      <c r="E24" s="5"/>
      <c r="F24" s="5"/>
      <c r="G24" s="5"/>
      <c r="H24" s="5"/>
      <c r="I24" s="3"/>
      <c r="J24" s="3"/>
      <c r="K24" s="3"/>
      <c r="L24" s="3"/>
      <c r="M24" s="3"/>
      <c r="N24" s="3"/>
      <c r="O24" s="3"/>
      <c r="P24" s="3"/>
      <c r="Q24" s="3"/>
      <c r="R24" s="3"/>
      <c r="S24" s="3"/>
    </row>
    <row r="25" spans="1:22" s="26" customFormat="1" ht="58.5" customHeight="1" x14ac:dyDescent="0.2">
      <c r="A25" s="22" t="s">
        <v>62</v>
      </c>
      <c r="B25" s="32" t="s">
        <v>344</v>
      </c>
      <c r="C25" s="23" t="s">
        <v>418</v>
      </c>
      <c r="D25" s="28"/>
      <c r="E25" s="28"/>
      <c r="F25" s="28"/>
      <c r="G25" s="28"/>
      <c r="H25" s="27"/>
      <c r="I25" s="27"/>
      <c r="J25" s="27"/>
      <c r="K25" s="27"/>
      <c r="L25" s="27"/>
      <c r="M25" s="27"/>
      <c r="N25" s="27"/>
      <c r="O25" s="27"/>
      <c r="P25" s="27"/>
      <c r="Q25" s="27"/>
      <c r="R25" s="27"/>
    </row>
    <row r="26" spans="1:22" s="26" customFormat="1" ht="42.75" customHeight="1" x14ac:dyDescent="0.2">
      <c r="A26" s="22" t="s">
        <v>61</v>
      </c>
      <c r="B26" s="32" t="s">
        <v>74</v>
      </c>
      <c r="C26" s="32" t="s">
        <v>405</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73</v>
      </c>
      <c r="C27" s="32" t="s">
        <v>432</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345</v>
      </c>
      <c r="C28" s="32" t="s">
        <v>406</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346</v>
      </c>
      <c r="C29" s="32" t="s">
        <v>406</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347</v>
      </c>
      <c r="C30" s="32" t="s">
        <v>406</v>
      </c>
      <c r="D30" s="28"/>
      <c r="E30" s="28"/>
      <c r="F30" s="28"/>
      <c r="G30" s="28"/>
      <c r="H30" s="27"/>
      <c r="I30" s="27"/>
      <c r="J30" s="27"/>
      <c r="K30" s="27"/>
      <c r="L30" s="27"/>
      <c r="M30" s="27"/>
      <c r="N30" s="27"/>
      <c r="O30" s="27"/>
      <c r="P30" s="27"/>
      <c r="Q30" s="27"/>
      <c r="R30" s="27"/>
    </row>
    <row r="31" spans="1:22" s="26" customFormat="1" ht="51.75" customHeight="1" x14ac:dyDescent="0.2">
      <c r="A31" s="22" t="s">
        <v>72</v>
      </c>
      <c r="B31" s="32" t="s">
        <v>348</v>
      </c>
      <c r="C31" s="32" t="s">
        <v>406</v>
      </c>
      <c r="D31" s="28"/>
      <c r="E31" s="28"/>
      <c r="F31" s="28"/>
      <c r="G31" s="28"/>
      <c r="H31" s="27"/>
      <c r="I31" s="27"/>
      <c r="J31" s="27"/>
      <c r="K31" s="27"/>
      <c r="L31" s="27"/>
      <c r="M31" s="27"/>
      <c r="N31" s="27"/>
      <c r="O31" s="27"/>
      <c r="P31" s="27"/>
      <c r="Q31" s="27"/>
      <c r="R31" s="27"/>
    </row>
    <row r="32" spans="1:22" s="26" customFormat="1" ht="51.75" customHeight="1" x14ac:dyDescent="0.2">
      <c r="A32" s="22" t="s">
        <v>70</v>
      </c>
      <c r="B32" s="32" t="s">
        <v>349</v>
      </c>
      <c r="C32" s="32" t="s">
        <v>406</v>
      </c>
      <c r="D32" s="28"/>
      <c r="E32" s="28"/>
      <c r="F32" s="28"/>
      <c r="G32" s="28"/>
      <c r="H32" s="27"/>
      <c r="I32" s="27"/>
      <c r="J32" s="27"/>
      <c r="K32" s="27"/>
      <c r="L32" s="27"/>
      <c r="M32" s="27"/>
      <c r="N32" s="27"/>
      <c r="O32" s="27"/>
      <c r="P32" s="27"/>
      <c r="Q32" s="27"/>
      <c r="R32" s="27"/>
    </row>
    <row r="33" spans="1:18" s="26" customFormat="1" ht="101.25" customHeight="1" x14ac:dyDescent="0.2">
      <c r="A33" s="22" t="s">
        <v>69</v>
      </c>
      <c r="B33" s="32" t="s">
        <v>350</v>
      </c>
      <c r="C33" s="32" t="s">
        <v>419</v>
      </c>
      <c r="D33" s="28"/>
      <c r="E33" s="28"/>
      <c r="F33" s="28"/>
      <c r="G33" s="28"/>
      <c r="H33" s="27"/>
      <c r="I33" s="27"/>
      <c r="J33" s="27"/>
      <c r="K33" s="27"/>
      <c r="L33" s="27"/>
      <c r="M33" s="27"/>
      <c r="N33" s="27"/>
      <c r="O33" s="27"/>
      <c r="P33" s="27"/>
      <c r="Q33" s="27"/>
      <c r="R33" s="27"/>
    </row>
    <row r="34" spans="1:18" ht="111" customHeight="1" x14ac:dyDescent="0.25">
      <c r="A34" s="22" t="s">
        <v>364</v>
      </c>
      <c r="B34" s="32" t="s">
        <v>351</v>
      </c>
      <c r="C34" s="32" t="s">
        <v>420</v>
      </c>
    </row>
    <row r="35" spans="1:18" ht="58.5" customHeight="1" x14ac:dyDescent="0.25">
      <c r="A35" s="22" t="s">
        <v>354</v>
      </c>
      <c r="B35" s="32" t="s">
        <v>71</v>
      </c>
      <c r="C35" s="32" t="s">
        <v>406</v>
      </c>
    </row>
    <row r="36" spans="1:18" ht="51.75" customHeight="1" x14ac:dyDescent="0.25">
      <c r="A36" s="22" t="s">
        <v>365</v>
      </c>
      <c r="B36" s="32" t="s">
        <v>352</v>
      </c>
      <c r="C36" s="32" t="s">
        <v>406</v>
      </c>
    </row>
    <row r="37" spans="1:18" ht="43.5" customHeight="1" x14ac:dyDescent="0.25">
      <c r="A37" s="22" t="s">
        <v>355</v>
      </c>
      <c r="B37" s="32" t="s">
        <v>353</v>
      </c>
      <c r="C37" s="32" t="s">
        <v>406</v>
      </c>
    </row>
    <row r="38" spans="1:18" ht="43.5" customHeight="1" x14ac:dyDescent="0.25">
      <c r="A38" s="22" t="s">
        <v>366</v>
      </c>
      <c r="B38" s="32" t="s">
        <v>220</v>
      </c>
      <c r="C38" s="32" t="s">
        <v>406</v>
      </c>
    </row>
    <row r="39" spans="1:18" ht="23.25" customHeight="1" x14ac:dyDescent="0.25">
      <c r="A39" s="373"/>
      <c r="B39" s="374"/>
      <c r="C39" s="375"/>
    </row>
    <row r="40" spans="1:18" ht="63" x14ac:dyDescent="0.25">
      <c r="A40" s="22" t="s">
        <v>356</v>
      </c>
      <c r="B40" s="32" t="s">
        <v>402</v>
      </c>
      <c r="C40" s="382"/>
      <c r="D40" s="383"/>
      <c r="E40" s="383"/>
    </row>
    <row r="41" spans="1:18" ht="105.75" customHeight="1" x14ac:dyDescent="0.25">
      <c r="A41" s="22" t="s">
        <v>367</v>
      </c>
      <c r="B41" s="32" t="s">
        <v>387</v>
      </c>
      <c r="C41" s="32" t="s">
        <v>406</v>
      </c>
    </row>
    <row r="42" spans="1:18" ht="83.25" customHeight="1" x14ac:dyDescent="0.25">
      <c r="A42" s="22" t="s">
        <v>357</v>
      </c>
      <c r="B42" s="32" t="s">
        <v>399</v>
      </c>
      <c r="C42" s="32" t="s">
        <v>406</v>
      </c>
    </row>
    <row r="43" spans="1:18" ht="186" customHeight="1" x14ac:dyDescent="0.25">
      <c r="A43" s="22" t="s">
        <v>370</v>
      </c>
      <c r="B43" s="32" t="s">
        <v>371</v>
      </c>
      <c r="C43" s="32" t="s">
        <v>406</v>
      </c>
    </row>
    <row r="44" spans="1:18" ht="111" customHeight="1" x14ac:dyDescent="0.25">
      <c r="A44" s="22" t="s">
        <v>358</v>
      </c>
      <c r="B44" s="32" t="s">
        <v>393</v>
      </c>
      <c r="C44" s="32" t="s">
        <v>406</v>
      </c>
    </row>
    <row r="45" spans="1:18" ht="120" customHeight="1" x14ac:dyDescent="0.25">
      <c r="A45" s="22" t="s">
        <v>388</v>
      </c>
      <c r="B45" s="32" t="s">
        <v>394</v>
      </c>
      <c r="C45" s="32" t="s">
        <v>406</v>
      </c>
    </row>
    <row r="46" spans="1:18" ht="101.25" customHeight="1" x14ac:dyDescent="0.25">
      <c r="A46" s="22" t="s">
        <v>359</v>
      </c>
      <c r="B46" s="32" t="s">
        <v>395</v>
      </c>
      <c r="C46" s="32" t="s">
        <v>406</v>
      </c>
    </row>
    <row r="47" spans="1:18" ht="18.75" customHeight="1" x14ac:dyDescent="0.25">
      <c r="A47" s="373"/>
      <c r="B47" s="374"/>
      <c r="C47" s="375"/>
    </row>
    <row r="48" spans="1:18" ht="75.75" customHeight="1" x14ac:dyDescent="0.25">
      <c r="A48" s="22" t="s">
        <v>389</v>
      </c>
      <c r="B48" s="32" t="s">
        <v>400</v>
      </c>
      <c r="C48" s="156" t="s">
        <v>712</v>
      </c>
    </row>
    <row r="49" spans="1:3" ht="71.25" customHeight="1" x14ac:dyDescent="0.25">
      <c r="A49" s="22" t="s">
        <v>360</v>
      </c>
      <c r="B49" s="32" t="s">
        <v>401</v>
      </c>
      <c r="C49" s="157" t="s">
        <v>724</v>
      </c>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C40:E40"/>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8"/>
  <sheetViews>
    <sheetView view="pageBreakPreview" zoomScale="66" zoomScaleSheetLayoutView="66"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6" style="15" customWidth="1"/>
    <col min="14" max="14" width="19.42578125" style="15" customWidth="1"/>
    <col min="15" max="15" width="11.570312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21.140625" style="15" customWidth="1"/>
    <col min="26" max="26" width="7.7109375" style="15" customWidth="1"/>
    <col min="27" max="30" width="10.7109375" style="15" customWidth="1"/>
    <col min="31" max="31" width="15.85546875" style="15" customWidth="1"/>
    <col min="32" max="32" width="14.5703125" style="15" customWidth="1"/>
    <col min="33" max="33" width="17.7109375" style="15" customWidth="1"/>
    <col min="34" max="34" width="11.7109375" style="15" customWidth="1"/>
    <col min="35"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68</v>
      </c>
    </row>
    <row r="2" spans="1:48" ht="18.75" x14ac:dyDescent="0.3">
      <c r="AV2" s="12" t="s">
        <v>10</v>
      </c>
    </row>
    <row r="3" spans="1:48" ht="18.75" x14ac:dyDescent="0.3">
      <c r="AV3" s="12" t="s">
        <v>429</v>
      </c>
    </row>
    <row r="4" spans="1:48" ht="18.75" x14ac:dyDescent="0.3">
      <c r="AV4" s="12"/>
    </row>
    <row r="5" spans="1:48" ht="18.75" customHeight="1" x14ac:dyDescent="0.25">
      <c r="A5" s="376" t="s">
        <v>633</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2"/>
    </row>
    <row r="7" spans="1:48" ht="18.75" x14ac:dyDescent="0.25">
      <c r="A7" s="380" t="s">
        <v>9</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ht="15.75" x14ac:dyDescent="0.25">
      <c r="A9" s="381" t="s">
        <v>623</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7" t="s">
        <v>8</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ht="15.75" x14ac:dyDescent="0.25">
      <c r="A12" s="381" t="s">
        <v>723</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ht="18.75" x14ac:dyDescent="0.25">
      <c r="A15" s="379"/>
      <c r="B15" s="379"/>
      <c r="C15" s="379"/>
      <c r="D15" s="379"/>
      <c r="E15" s="379"/>
      <c r="F15" s="379"/>
      <c r="G15" s="379"/>
      <c r="H15" s="379"/>
      <c r="I15" s="379"/>
      <c r="J15" s="379"/>
      <c r="K15" s="379"/>
      <c r="L15" s="379"/>
      <c r="M15" s="379"/>
      <c r="N15" s="379"/>
      <c r="O15" s="379"/>
      <c r="P15" s="469" t="s">
        <v>711</v>
      </c>
      <c r="Q15" s="469"/>
      <c r="R15" s="469"/>
      <c r="S15" s="469"/>
      <c r="T15" s="469"/>
      <c r="U15" s="469"/>
      <c r="V15" s="469"/>
      <c r="W15" s="469"/>
      <c r="X15" s="469"/>
      <c r="Y15" s="469"/>
      <c r="Z15" s="469"/>
      <c r="AA15" s="469"/>
      <c r="AB15" s="469"/>
      <c r="AC15" s="469"/>
      <c r="AD15" s="469"/>
      <c r="AE15" s="469"/>
      <c r="AF15" s="469"/>
      <c r="AG15" s="469"/>
      <c r="AH15" s="379"/>
      <c r="AI15" s="379"/>
      <c r="AJ15" s="379"/>
      <c r="AK15" s="379"/>
      <c r="AL15" s="379"/>
      <c r="AM15" s="379"/>
      <c r="AN15" s="379"/>
      <c r="AO15" s="379"/>
      <c r="AP15" s="379"/>
      <c r="AQ15" s="379"/>
      <c r="AR15" s="379"/>
      <c r="AS15" s="379"/>
      <c r="AT15" s="379"/>
      <c r="AU15" s="379"/>
      <c r="AV15" s="379"/>
    </row>
    <row r="16" spans="1:48" ht="15.75" x14ac:dyDescent="0.25">
      <c r="A16" s="377" t="s">
        <v>6</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x14ac:dyDescent="0.25">
      <c r="A21" s="458" t="s">
        <v>390</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ht="58.5" customHeight="1" x14ac:dyDescent="0.25">
      <c r="A22" s="449" t="s">
        <v>52</v>
      </c>
      <c r="B22" s="460" t="s">
        <v>24</v>
      </c>
      <c r="C22" s="449" t="s">
        <v>51</v>
      </c>
      <c r="D22" s="449" t="s">
        <v>50</v>
      </c>
      <c r="E22" s="463" t="s">
        <v>398</v>
      </c>
      <c r="F22" s="464"/>
      <c r="G22" s="464"/>
      <c r="H22" s="464"/>
      <c r="I22" s="464"/>
      <c r="J22" s="464"/>
      <c r="K22" s="464"/>
      <c r="L22" s="465"/>
      <c r="M22" s="449" t="s">
        <v>49</v>
      </c>
      <c r="N22" s="449" t="s">
        <v>48</v>
      </c>
      <c r="O22" s="449" t="s">
        <v>47</v>
      </c>
      <c r="P22" s="444" t="s">
        <v>225</v>
      </c>
      <c r="Q22" s="444" t="s">
        <v>46</v>
      </c>
      <c r="R22" s="444" t="s">
        <v>45</v>
      </c>
      <c r="S22" s="444" t="s">
        <v>44</v>
      </c>
      <c r="T22" s="444"/>
      <c r="U22" s="466" t="s">
        <v>43</v>
      </c>
      <c r="V22" s="466" t="s">
        <v>42</v>
      </c>
      <c r="W22" s="444" t="s">
        <v>41</v>
      </c>
      <c r="X22" s="444" t="s">
        <v>40</v>
      </c>
      <c r="Y22" s="444" t="s">
        <v>39</v>
      </c>
      <c r="Z22" s="451" t="s">
        <v>38</v>
      </c>
      <c r="AA22" s="444" t="s">
        <v>37</v>
      </c>
      <c r="AB22" s="444" t="s">
        <v>36</v>
      </c>
      <c r="AC22" s="444" t="s">
        <v>35</v>
      </c>
      <c r="AD22" s="444" t="s">
        <v>34</v>
      </c>
      <c r="AE22" s="444" t="s">
        <v>33</v>
      </c>
      <c r="AF22" s="444" t="s">
        <v>32</v>
      </c>
      <c r="AG22" s="444"/>
      <c r="AH22" s="444"/>
      <c r="AI22" s="444"/>
      <c r="AJ22" s="444"/>
      <c r="AK22" s="444"/>
      <c r="AL22" s="444" t="s">
        <v>31</v>
      </c>
      <c r="AM22" s="444"/>
      <c r="AN22" s="444"/>
      <c r="AO22" s="444"/>
      <c r="AP22" s="444" t="s">
        <v>30</v>
      </c>
      <c r="AQ22" s="444"/>
      <c r="AR22" s="444" t="s">
        <v>29</v>
      </c>
      <c r="AS22" s="444" t="s">
        <v>28</v>
      </c>
      <c r="AT22" s="444" t="s">
        <v>27</v>
      </c>
      <c r="AU22" s="444" t="s">
        <v>26</v>
      </c>
      <c r="AV22" s="452" t="s">
        <v>25</v>
      </c>
    </row>
    <row r="23" spans="1:48" ht="64.5" customHeight="1" x14ac:dyDescent="0.25">
      <c r="A23" s="459"/>
      <c r="B23" s="461"/>
      <c r="C23" s="459"/>
      <c r="D23" s="459"/>
      <c r="E23" s="454" t="s">
        <v>23</v>
      </c>
      <c r="F23" s="445" t="s">
        <v>116</v>
      </c>
      <c r="G23" s="445" t="s">
        <v>115</v>
      </c>
      <c r="H23" s="445" t="s">
        <v>114</v>
      </c>
      <c r="I23" s="447" t="s">
        <v>314</v>
      </c>
      <c r="J23" s="447" t="s">
        <v>315</v>
      </c>
      <c r="K23" s="447" t="s">
        <v>316</v>
      </c>
      <c r="L23" s="445" t="s">
        <v>79</v>
      </c>
      <c r="M23" s="459"/>
      <c r="N23" s="459"/>
      <c r="O23" s="459"/>
      <c r="P23" s="444"/>
      <c r="Q23" s="444"/>
      <c r="R23" s="444"/>
      <c r="S23" s="456" t="s">
        <v>2</v>
      </c>
      <c r="T23" s="456" t="s">
        <v>11</v>
      </c>
      <c r="U23" s="466"/>
      <c r="V23" s="466"/>
      <c r="W23" s="444"/>
      <c r="X23" s="444"/>
      <c r="Y23" s="444"/>
      <c r="Z23" s="444"/>
      <c r="AA23" s="444"/>
      <c r="AB23" s="444"/>
      <c r="AC23" s="444"/>
      <c r="AD23" s="444"/>
      <c r="AE23" s="444"/>
      <c r="AF23" s="444" t="s">
        <v>22</v>
      </c>
      <c r="AG23" s="444"/>
      <c r="AH23" s="444" t="s">
        <v>21</v>
      </c>
      <c r="AI23" s="444"/>
      <c r="AJ23" s="449" t="s">
        <v>20</v>
      </c>
      <c r="AK23" s="449" t="s">
        <v>19</v>
      </c>
      <c r="AL23" s="449" t="s">
        <v>18</v>
      </c>
      <c r="AM23" s="449" t="s">
        <v>17</v>
      </c>
      <c r="AN23" s="449" t="s">
        <v>16</v>
      </c>
      <c r="AO23" s="449" t="s">
        <v>15</v>
      </c>
      <c r="AP23" s="449" t="s">
        <v>14</v>
      </c>
      <c r="AQ23" s="467" t="s">
        <v>11</v>
      </c>
      <c r="AR23" s="444"/>
      <c r="AS23" s="444"/>
      <c r="AT23" s="444"/>
      <c r="AU23" s="444"/>
      <c r="AV23" s="453"/>
    </row>
    <row r="24" spans="1:48" ht="150" customHeight="1" x14ac:dyDescent="0.25">
      <c r="A24" s="450"/>
      <c r="B24" s="462"/>
      <c r="C24" s="450"/>
      <c r="D24" s="450"/>
      <c r="E24" s="455"/>
      <c r="F24" s="446"/>
      <c r="G24" s="446"/>
      <c r="H24" s="446"/>
      <c r="I24" s="448"/>
      <c r="J24" s="448"/>
      <c r="K24" s="448"/>
      <c r="L24" s="446"/>
      <c r="M24" s="450"/>
      <c r="N24" s="450"/>
      <c r="O24" s="450"/>
      <c r="P24" s="444"/>
      <c r="Q24" s="444"/>
      <c r="R24" s="444"/>
      <c r="S24" s="457"/>
      <c r="T24" s="457"/>
      <c r="U24" s="466"/>
      <c r="V24" s="466"/>
      <c r="W24" s="444"/>
      <c r="X24" s="444"/>
      <c r="Y24" s="444"/>
      <c r="Z24" s="444"/>
      <c r="AA24" s="444"/>
      <c r="AB24" s="444"/>
      <c r="AC24" s="444"/>
      <c r="AD24" s="444"/>
      <c r="AE24" s="444"/>
      <c r="AF24" s="104" t="s">
        <v>13</v>
      </c>
      <c r="AG24" s="104" t="s">
        <v>12</v>
      </c>
      <c r="AH24" s="105" t="s">
        <v>2</v>
      </c>
      <c r="AI24" s="105" t="s">
        <v>11</v>
      </c>
      <c r="AJ24" s="450"/>
      <c r="AK24" s="450"/>
      <c r="AL24" s="450"/>
      <c r="AM24" s="450"/>
      <c r="AN24" s="450"/>
      <c r="AO24" s="450"/>
      <c r="AP24" s="450"/>
      <c r="AQ24" s="468"/>
      <c r="AR24" s="444"/>
      <c r="AS24" s="444"/>
      <c r="AT24" s="444"/>
      <c r="AU24" s="444"/>
      <c r="AV24" s="45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V25+1</f>
        <v>24</v>
      </c>
      <c r="X25" s="21">
        <f t="shared" ref="X25" si="15">W25+1</f>
        <v>25</v>
      </c>
      <c r="Y25" s="21">
        <f t="shared" ref="Y25" si="16">X25+1</f>
        <v>26</v>
      </c>
      <c r="Z25" s="21">
        <f t="shared" ref="Z25" si="17">Y25+1</f>
        <v>27</v>
      </c>
      <c r="AA25" s="21">
        <f t="shared" ref="AA25" si="18">Z25+1</f>
        <v>28</v>
      </c>
      <c r="AB25" s="21">
        <f t="shared" ref="AB25" si="19">AA25+1</f>
        <v>29</v>
      </c>
      <c r="AC25" s="21">
        <f t="shared" ref="AC25" si="20">AB25+1</f>
        <v>30</v>
      </c>
      <c r="AD25" s="21">
        <f t="shared" ref="AD25" si="21">AC25+1</f>
        <v>31</v>
      </c>
      <c r="AE25" s="21">
        <f t="shared" ref="AE25" si="22">AD25+1</f>
        <v>32</v>
      </c>
      <c r="AF25" s="21">
        <f t="shared" ref="AF25" si="23">AE25+1</f>
        <v>33</v>
      </c>
      <c r="AG25" s="21">
        <f t="shared" ref="AG25" si="24">AF25+1</f>
        <v>34</v>
      </c>
      <c r="AH25" s="21">
        <f t="shared" ref="AH25" si="25">AG25+1</f>
        <v>35</v>
      </c>
      <c r="AI25" s="21">
        <f t="shared" ref="AI25" si="26">AH25+1</f>
        <v>36</v>
      </c>
      <c r="AJ25" s="21">
        <f t="shared" ref="AJ25" si="27">AI25+1</f>
        <v>37</v>
      </c>
      <c r="AK25" s="21">
        <f t="shared" ref="AK25" si="28">AJ25+1</f>
        <v>38</v>
      </c>
      <c r="AL25" s="21">
        <f t="shared" ref="AL25" si="29">AK25+1</f>
        <v>39</v>
      </c>
      <c r="AM25" s="21">
        <f t="shared" ref="AM25" si="30">AL25+1</f>
        <v>40</v>
      </c>
      <c r="AN25" s="21">
        <f t="shared" ref="AN25" si="31">AM25+1</f>
        <v>41</v>
      </c>
      <c r="AO25" s="21">
        <f t="shared" ref="AO25" si="32">AN25+1</f>
        <v>42</v>
      </c>
      <c r="AP25" s="21">
        <f t="shared" ref="AP25" si="33">AO25+1</f>
        <v>43</v>
      </c>
      <c r="AQ25" s="21">
        <f t="shared" ref="AQ25" si="34">AP25+1</f>
        <v>44</v>
      </c>
      <c r="AR25" s="21">
        <f t="shared" ref="AR25" si="35">AQ25+1</f>
        <v>45</v>
      </c>
      <c r="AS25" s="21">
        <f t="shared" ref="AS25" si="36">AR25+1</f>
        <v>46</v>
      </c>
      <c r="AT25" s="21">
        <f t="shared" ref="AT25" si="37">AS25+1</f>
        <v>47</v>
      </c>
      <c r="AU25" s="21">
        <f t="shared" ref="AU25" si="38">AT25+1</f>
        <v>48</v>
      </c>
      <c r="AV25" s="21">
        <f t="shared" ref="AV25" si="39">AU25+1</f>
        <v>49</v>
      </c>
    </row>
    <row r="26" spans="1:48" s="16" customFormat="1" ht="96" customHeight="1" x14ac:dyDescent="0.2">
      <c r="A26" s="19">
        <v>1</v>
      </c>
      <c r="B26" s="120" t="s">
        <v>623</v>
      </c>
      <c r="C26" s="120" t="s">
        <v>412</v>
      </c>
      <c r="D26" s="121" t="s">
        <v>628</v>
      </c>
      <c r="E26" s="121"/>
      <c r="F26" s="149"/>
      <c r="G26" s="19"/>
      <c r="H26" s="19"/>
      <c r="I26" s="161">
        <v>0.11</v>
      </c>
      <c r="J26" s="19"/>
      <c r="K26" s="19"/>
      <c r="L26" s="122"/>
      <c r="M26" s="154" t="s">
        <v>634</v>
      </c>
      <c r="N26" s="154" t="s">
        <v>634</v>
      </c>
      <c r="O26" s="269" t="s">
        <v>623</v>
      </c>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t="s">
        <v>418</v>
      </c>
      <c r="AS26" s="18" t="s">
        <v>418</v>
      </c>
      <c r="AT26" s="18" t="s">
        <v>418</v>
      </c>
      <c r="AU26" s="18" t="s">
        <v>418</v>
      </c>
      <c r="AV26" s="18" t="s">
        <v>418</v>
      </c>
    </row>
    <row r="27" spans="1:48" ht="48" customHeight="1" x14ac:dyDescent="0.25">
      <c r="B27" s="150"/>
      <c r="C27" s="150"/>
      <c r="D27" s="150"/>
      <c r="E27" s="150"/>
      <c r="F27" s="150"/>
      <c r="G27" s="150"/>
      <c r="H27" s="150"/>
      <c r="I27" s="150"/>
      <c r="J27" s="150"/>
      <c r="K27" s="150"/>
      <c r="L27" s="150"/>
      <c r="M27" s="351"/>
      <c r="N27" s="352" t="s">
        <v>726</v>
      </c>
      <c r="O27" s="353"/>
      <c r="P27" s="354" t="s">
        <v>727</v>
      </c>
      <c r="Q27" s="353"/>
      <c r="R27" s="355"/>
      <c r="S27" s="356"/>
      <c r="T27" s="356"/>
      <c r="U27" s="357">
        <v>5</v>
      </c>
      <c r="V27" s="357"/>
      <c r="W27" s="356"/>
      <c r="X27" s="358"/>
      <c r="Y27" s="359"/>
      <c r="Z27" s="360"/>
      <c r="AA27" s="361" t="s">
        <v>728</v>
      </c>
      <c r="AB27" s="355"/>
      <c r="AC27" s="361" t="s">
        <v>729</v>
      </c>
      <c r="AD27" s="361" t="s">
        <v>730</v>
      </c>
      <c r="AE27" s="355"/>
      <c r="AF27" s="357">
        <v>32514500061</v>
      </c>
      <c r="AG27" s="356" t="s">
        <v>731</v>
      </c>
      <c r="AH27" s="362">
        <v>45699</v>
      </c>
      <c r="AI27" s="362"/>
      <c r="AJ27" s="362">
        <v>45707</v>
      </c>
      <c r="AK27" s="362"/>
      <c r="AL27" s="356"/>
      <c r="AM27" s="356"/>
      <c r="AN27" s="362"/>
      <c r="AO27" s="356"/>
      <c r="AP27" s="362">
        <v>45719</v>
      </c>
      <c r="AQ27" s="362"/>
      <c r="AR27" s="362"/>
      <c r="AS27" s="362">
        <v>45720</v>
      </c>
      <c r="AT27" s="362">
        <v>46022</v>
      </c>
      <c r="AU27" s="356"/>
      <c r="AV27" s="356"/>
    </row>
    <row r="28" spans="1:48" ht="72" customHeight="1" x14ac:dyDescent="0.25">
      <c r="B28" s="150"/>
      <c r="C28" s="150"/>
      <c r="D28" s="150"/>
      <c r="E28" s="150"/>
      <c r="F28" s="150"/>
      <c r="G28" s="150"/>
      <c r="H28" s="150"/>
      <c r="I28" s="150"/>
      <c r="J28" s="150"/>
      <c r="K28" s="150"/>
      <c r="L28" s="150"/>
      <c r="M28" s="363"/>
      <c r="N28" s="364" t="s">
        <v>732</v>
      </c>
      <c r="O28" s="363"/>
      <c r="P28" s="365" t="s">
        <v>733</v>
      </c>
      <c r="Q28" s="363"/>
      <c r="R28" s="363"/>
      <c r="S28" s="366"/>
      <c r="T28" s="366"/>
      <c r="U28" s="367">
        <v>5</v>
      </c>
      <c r="V28" s="366"/>
      <c r="W28" s="366"/>
      <c r="X28" s="366"/>
      <c r="Y28" s="366"/>
      <c r="Z28" s="366"/>
      <c r="AA28" s="365" t="s">
        <v>733</v>
      </c>
      <c r="AB28" s="368"/>
      <c r="AC28" s="361" t="s">
        <v>729</v>
      </c>
      <c r="AD28" s="369" t="s">
        <v>734</v>
      </c>
      <c r="AE28" s="369"/>
      <c r="AF28" s="357">
        <v>32514500061</v>
      </c>
      <c r="AG28" s="356" t="s">
        <v>731</v>
      </c>
      <c r="AH28" s="370">
        <v>45699</v>
      </c>
      <c r="AI28" s="368"/>
      <c r="AJ28" s="371">
        <v>45707</v>
      </c>
      <c r="AK28" s="368"/>
      <c r="AL28" s="368"/>
      <c r="AM28" s="368"/>
      <c r="AN28" s="368"/>
      <c r="AO28" s="368"/>
      <c r="AP28" s="372">
        <v>45719</v>
      </c>
      <c r="AQ28" s="368"/>
      <c r="AR28" s="368"/>
      <c r="AS28" s="362">
        <v>45720</v>
      </c>
      <c r="AT28" s="370">
        <v>46022</v>
      </c>
      <c r="AU28" s="368"/>
      <c r="AV28" s="368"/>
    </row>
  </sheetData>
  <mergeCells count="77">
    <mergeCell ref="AH15:AJ15"/>
    <mergeCell ref="AK15:AM15"/>
    <mergeCell ref="AN15:AP15"/>
    <mergeCell ref="AQ15:AS15"/>
    <mergeCell ref="D15:F15"/>
    <mergeCell ref="G15:I15"/>
    <mergeCell ref="J15:L15"/>
    <mergeCell ref="M15:O15"/>
    <mergeCell ref="P15:AG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AT15:AV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89"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1" t="s">
        <v>68</v>
      </c>
    </row>
    <row r="2" spans="1:8" ht="18.75" x14ac:dyDescent="0.3">
      <c r="B2" s="12" t="s">
        <v>10</v>
      </c>
    </row>
    <row r="3" spans="1:8" ht="18.75" x14ac:dyDescent="0.3">
      <c r="B3" s="12" t="s">
        <v>430</v>
      </c>
    </row>
    <row r="4" spans="1:8" x14ac:dyDescent="0.25">
      <c r="B4" s="36"/>
    </row>
    <row r="5" spans="1:8" ht="18.75" x14ac:dyDescent="0.3">
      <c r="A5" s="115"/>
      <c r="B5" s="116"/>
      <c r="C5" s="116"/>
      <c r="D5" s="68"/>
      <c r="E5" s="68"/>
      <c r="F5" s="68"/>
      <c r="G5" s="68"/>
      <c r="H5" s="68"/>
    </row>
    <row r="6" spans="1:8" ht="18.75" x14ac:dyDescent="0.3">
      <c r="A6" s="380" t="s">
        <v>9</v>
      </c>
      <c r="B6" s="380"/>
      <c r="C6" s="380"/>
      <c r="D6" s="106"/>
      <c r="E6" s="106"/>
      <c r="F6" s="106"/>
      <c r="G6" s="106"/>
      <c r="H6" s="106"/>
    </row>
    <row r="7" spans="1:8" ht="18.75" x14ac:dyDescent="0.25">
      <c r="A7" s="11"/>
      <c r="B7" s="11"/>
      <c r="C7" s="11"/>
      <c r="D7" s="10"/>
      <c r="E7" s="10"/>
      <c r="F7" s="10"/>
      <c r="G7" s="10"/>
      <c r="H7" s="10"/>
    </row>
    <row r="8" spans="1:8" ht="18.75" x14ac:dyDescent="0.25">
      <c r="A8" s="381" t="s">
        <v>623</v>
      </c>
      <c r="B8" s="381"/>
      <c r="C8" s="381"/>
      <c r="D8" s="10"/>
      <c r="E8" s="10"/>
      <c r="F8" s="10"/>
      <c r="G8" s="10"/>
      <c r="H8" s="10"/>
    </row>
    <row r="9" spans="1:8" x14ac:dyDescent="0.25">
      <c r="A9" s="377" t="s">
        <v>8</v>
      </c>
      <c r="B9" s="377"/>
      <c r="C9" s="377"/>
      <c r="D9" s="7"/>
      <c r="E9" s="7"/>
      <c r="F9" s="7"/>
      <c r="G9" s="7"/>
      <c r="H9" s="7"/>
    </row>
    <row r="10" spans="1:8" ht="18.75" x14ac:dyDescent="0.25">
      <c r="A10" s="11"/>
      <c r="B10" s="11"/>
      <c r="C10" s="11"/>
      <c r="D10" s="5"/>
      <c r="E10" s="5"/>
      <c r="F10" s="5"/>
      <c r="G10" s="5"/>
      <c r="H10" s="5"/>
    </row>
    <row r="11" spans="1:8" ht="18.75" x14ac:dyDescent="0.25">
      <c r="A11" s="379" t="s">
        <v>723</v>
      </c>
      <c r="B11" s="380"/>
      <c r="C11" s="380"/>
      <c r="D11" s="10"/>
      <c r="E11" s="10"/>
      <c r="F11" s="10"/>
      <c r="G11" s="10"/>
      <c r="H11" s="10"/>
    </row>
    <row r="12" spans="1:8" ht="30.75" customHeight="1" x14ac:dyDescent="0.25">
      <c r="A12" s="377" t="s">
        <v>7</v>
      </c>
      <c r="B12" s="377"/>
      <c r="C12" s="377"/>
      <c r="D12" s="7"/>
      <c r="E12" s="7"/>
      <c r="F12" s="7"/>
      <c r="G12" s="7"/>
      <c r="H12" s="7"/>
    </row>
    <row r="13" spans="1:8" ht="18.75" x14ac:dyDescent="0.25">
      <c r="A13" s="3"/>
      <c r="B13" s="3"/>
      <c r="C13" s="3"/>
      <c r="D13" s="5"/>
      <c r="E13" s="5"/>
      <c r="F13" s="5"/>
      <c r="G13" s="5"/>
      <c r="H13" s="5"/>
    </row>
    <row r="14" spans="1:8" ht="23.25" customHeight="1" x14ac:dyDescent="0.25">
      <c r="A14" s="432" t="s">
        <v>711</v>
      </c>
      <c r="B14" s="432"/>
      <c r="C14" s="432"/>
      <c r="D14" s="9"/>
      <c r="E14" s="9"/>
      <c r="F14" s="9"/>
      <c r="G14" s="9"/>
      <c r="H14" s="9"/>
    </row>
    <row r="15" spans="1:8" x14ac:dyDescent="0.25">
      <c r="A15" s="377" t="s">
        <v>6</v>
      </c>
      <c r="B15" s="377"/>
      <c r="C15" s="377"/>
      <c r="D15" s="7"/>
      <c r="E15" s="7"/>
      <c r="F15" s="7"/>
      <c r="G15" s="7"/>
      <c r="H15" s="7"/>
    </row>
    <row r="16" spans="1:8" x14ac:dyDescent="0.25">
      <c r="B16" s="90"/>
    </row>
    <row r="17" spans="1:4" ht="33.75" customHeight="1" x14ac:dyDescent="0.25">
      <c r="A17" s="473" t="s">
        <v>391</v>
      </c>
      <c r="B17" s="474"/>
    </row>
    <row r="18" spans="1:4" x14ac:dyDescent="0.25">
      <c r="B18" s="36"/>
    </row>
    <row r="19" spans="1:4" ht="16.5" thickBot="1" x14ac:dyDescent="0.3">
      <c r="B19" s="91"/>
    </row>
    <row r="20" spans="1:4" ht="82.5" customHeight="1" thickBot="1" x14ac:dyDescent="0.3">
      <c r="A20" s="155" t="s">
        <v>265</v>
      </c>
      <c r="B20" s="162" t="s">
        <v>711</v>
      </c>
      <c r="C20" s="139"/>
      <c r="D20" s="139"/>
    </row>
    <row r="21" spans="1:4" ht="29.25" customHeight="1" thickBot="1" x14ac:dyDescent="0.3">
      <c r="A21" s="123" t="s">
        <v>266</v>
      </c>
      <c r="B21" s="117" t="s">
        <v>518</v>
      </c>
    </row>
    <row r="22" spans="1:4" ht="20.25" customHeight="1" thickBot="1" x14ac:dyDescent="0.3">
      <c r="A22" s="123" t="s">
        <v>248</v>
      </c>
      <c r="B22" s="93" t="s">
        <v>431</v>
      </c>
    </row>
    <row r="23" spans="1:4" ht="16.5" thickBot="1" x14ac:dyDescent="0.3">
      <c r="A23" s="123" t="s">
        <v>267</v>
      </c>
      <c r="B23" s="93"/>
    </row>
    <row r="24" spans="1:4" ht="16.5" thickBot="1" x14ac:dyDescent="0.3">
      <c r="A24" s="124" t="s">
        <v>268</v>
      </c>
      <c r="B24" s="92" t="s">
        <v>714</v>
      </c>
    </row>
    <row r="25" spans="1:4" ht="16.5" thickBot="1" x14ac:dyDescent="0.3">
      <c r="A25" s="125" t="s">
        <v>269</v>
      </c>
      <c r="B25" s="94" t="s">
        <v>725</v>
      </c>
    </row>
    <row r="26" spans="1:4" ht="32.25" thickBot="1" x14ac:dyDescent="0.3">
      <c r="A26" s="126" t="s">
        <v>635</v>
      </c>
      <c r="B26" s="95">
        <v>0.4</v>
      </c>
    </row>
    <row r="27" spans="1:4" ht="32.25" thickBot="1" x14ac:dyDescent="0.3">
      <c r="A27" s="127" t="s">
        <v>270</v>
      </c>
      <c r="B27" s="95" t="s">
        <v>407</v>
      </c>
    </row>
    <row r="28" spans="1:4" ht="32.25" thickBot="1" x14ac:dyDescent="0.3">
      <c r="A28" s="128" t="s">
        <v>271</v>
      </c>
      <c r="B28" s="148" t="s">
        <v>418</v>
      </c>
    </row>
    <row r="29" spans="1:4" ht="32.25" thickBot="1" x14ac:dyDescent="0.3">
      <c r="A29" s="128" t="s">
        <v>272</v>
      </c>
      <c r="B29" s="148" t="s">
        <v>418</v>
      </c>
    </row>
    <row r="30" spans="1:4" ht="16.5" thickBot="1" x14ac:dyDescent="0.3">
      <c r="A30" s="127" t="s">
        <v>273</v>
      </c>
      <c r="B30" s="148" t="s">
        <v>418</v>
      </c>
    </row>
    <row r="31" spans="1:4" ht="32.25" thickBot="1" x14ac:dyDescent="0.3">
      <c r="A31" s="128" t="s">
        <v>274</v>
      </c>
      <c r="B31" s="148" t="s">
        <v>418</v>
      </c>
    </row>
    <row r="32" spans="1:4" ht="32.25" thickBot="1" x14ac:dyDescent="0.3">
      <c r="A32" s="127" t="s">
        <v>275</v>
      </c>
      <c r="B32" s="148" t="s">
        <v>418</v>
      </c>
    </row>
    <row r="33" spans="1:2" ht="16.5" thickBot="1" x14ac:dyDescent="0.3">
      <c r="A33" s="127" t="s">
        <v>276</v>
      </c>
      <c r="B33" s="148" t="s">
        <v>418</v>
      </c>
    </row>
    <row r="34" spans="1:2" ht="16.5" thickBot="1" x14ac:dyDescent="0.3">
      <c r="A34" s="127" t="s">
        <v>277</v>
      </c>
      <c r="B34" s="148" t="s">
        <v>418</v>
      </c>
    </row>
    <row r="35" spans="1:2" ht="16.5" thickBot="1" x14ac:dyDescent="0.3">
      <c r="A35" s="127" t="s">
        <v>278</v>
      </c>
      <c r="B35" s="148" t="s">
        <v>418</v>
      </c>
    </row>
    <row r="36" spans="1:2" ht="32.25" thickBot="1" x14ac:dyDescent="0.3">
      <c r="A36" s="128" t="s">
        <v>279</v>
      </c>
      <c r="B36" s="148" t="s">
        <v>418</v>
      </c>
    </row>
    <row r="37" spans="1:2" ht="32.25" thickBot="1" x14ac:dyDescent="0.3">
      <c r="A37" s="127" t="s">
        <v>275</v>
      </c>
      <c r="B37" s="148" t="s">
        <v>418</v>
      </c>
    </row>
    <row r="38" spans="1:2" ht="16.5" thickBot="1" x14ac:dyDescent="0.3">
      <c r="A38" s="127" t="s">
        <v>276</v>
      </c>
      <c r="B38" s="148" t="s">
        <v>418</v>
      </c>
    </row>
    <row r="39" spans="1:2" ht="16.5" thickBot="1" x14ac:dyDescent="0.3">
      <c r="A39" s="127" t="s">
        <v>277</v>
      </c>
      <c r="B39" s="148" t="s">
        <v>418</v>
      </c>
    </row>
    <row r="40" spans="1:2" ht="16.5" thickBot="1" x14ac:dyDescent="0.3">
      <c r="A40" s="127" t="s">
        <v>278</v>
      </c>
      <c r="B40" s="148" t="s">
        <v>418</v>
      </c>
    </row>
    <row r="41" spans="1:2" ht="32.25" thickBot="1" x14ac:dyDescent="0.3">
      <c r="A41" s="128" t="s">
        <v>280</v>
      </c>
      <c r="B41" s="148" t="s">
        <v>418</v>
      </c>
    </row>
    <row r="42" spans="1:2" ht="32.25" thickBot="1" x14ac:dyDescent="0.3">
      <c r="A42" s="127" t="s">
        <v>275</v>
      </c>
      <c r="B42" s="148" t="s">
        <v>418</v>
      </c>
    </row>
    <row r="43" spans="1:2" ht="16.5" thickBot="1" x14ac:dyDescent="0.3">
      <c r="A43" s="127" t="s">
        <v>276</v>
      </c>
      <c r="B43" s="148" t="s">
        <v>418</v>
      </c>
    </row>
    <row r="44" spans="1:2" ht="16.5" thickBot="1" x14ac:dyDescent="0.3">
      <c r="A44" s="127" t="s">
        <v>277</v>
      </c>
      <c r="B44" s="148" t="s">
        <v>418</v>
      </c>
    </row>
    <row r="45" spans="1:2" ht="16.5" thickBot="1" x14ac:dyDescent="0.3">
      <c r="A45" s="127" t="s">
        <v>278</v>
      </c>
      <c r="B45" s="148" t="s">
        <v>418</v>
      </c>
    </row>
    <row r="46" spans="1:2" ht="32.25" thickBot="1" x14ac:dyDescent="0.3">
      <c r="A46" s="129" t="s">
        <v>281</v>
      </c>
      <c r="B46" s="148" t="s">
        <v>418</v>
      </c>
    </row>
    <row r="47" spans="1:2" ht="16.5" thickBot="1" x14ac:dyDescent="0.3">
      <c r="A47" s="130" t="s">
        <v>273</v>
      </c>
      <c r="B47" s="148" t="s">
        <v>418</v>
      </c>
    </row>
    <row r="48" spans="1:2" ht="16.5" thickBot="1" x14ac:dyDescent="0.3">
      <c r="A48" s="130" t="s">
        <v>282</v>
      </c>
      <c r="B48" s="148" t="s">
        <v>418</v>
      </c>
    </row>
    <row r="49" spans="1:2" ht="16.5" thickBot="1" x14ac:dyDescent="0.3">
      <c r="A49" s="130" t="s">
        <v>283</v>
      </c>
      <c r="B49" s="148" t="s">
        <v>418</v>
      </c>
    </row>
    <row r="50" spans="1:2" ht="32.25" thickBot="1" x14ac:dyDescent="0.3">
      <c r="A50" s="130" t="s">
        <v>284</v>
      </c>
      <c r="B50" s="148" t="s">
        <v>418</v>
      </c>
    </row>
    <row r="51" spans="1:2" ht="16.5" thickBot="1" x14ac:dyDescent="0.3">
      <c r="A51" s="124" t="s">
        <v>285</v>
      </c>
      <c r="B51" s="148" t="s">
        <v>418</v>
      </c>
    </row>
    <row r="52" spans="1:2" ht="16.5" thickBot="1" x14ac:dyDescent="0.3">
      <c r="A52" s="124" t="s">
        <v>286</v>
      </c>
      <c r="B52" s="148" t="s">
        <v>418</v>
      </c>
    </row>
    <row r="53" spans="1:2" ht="16.5" thickBot="1" x14ac:dyDescent="0.3">
      <c r="A53" s="124" t="s">
        <v>287</v>
      </c>
      <c r="B53" s="148" t="s">
        <v>418</v>
      </c>
    </row>
    <row r="54" spans="1:2" ht="16.5" thickBot="1" x14ac:dyDescent="0.3">
      <c r="A54" s="125" t="s">
        <v>288</v>
      </c>
      <c r="B54" s="148" t="s">
        <v>418</v>
      </c>
    </row>
    <row r="55" spans="1:2" x14ac:dyDescent="0.25">
      <c r="A55" s="129" t="s">
        <v>289</v>
      </c>
      <c r="B55" s="470"/>
    </row>
    <row r="56" spans="1:2" x14ac:dyDescent="0.25">
      <c r="A56" s="131" t="s">
        <v>290</v>
      </c>
      <c r="B56" s="471"/>
    </row>
    <row r="57" spans="1:2" x14ac:dyDescent="0.25">
      <c r="A57" s="131" t="s">
        <v>291</v>
      </c>
      <c r="B57" s="471"/>
    </row>
    <row r="58" spans="1:2" x14ac:dyDescent="0.25">
      <c r="A58" s="131" t="s">
        <v>292</v>
      </c>
      <c r="B58" s="471"/>
    </row>
    <row r="59" spans="1:2" x14ac:dyDescent="0.25">
      <c r="A59" s="131" t="s">
        <v>293</v>
      </c>
      <c r="B59" s="471"/>
    </row>
    <row r="60" spans="1:2" ht="16.5" thickBot="1" x14ac:dyDescent="0.3">
      <c r="A60" s="132" t="s">
        <v>294</v>
      </c>
      <c r="B60" s="472"/>
    </row>
    <row r="61" spans="1:2" ht="32.25" thickBot="1" x14ac:dyDescent="0.3">
      <c r="A61" s="130" t="s">
        <v>295</v>
      </c>
      <c r="B61" s="96"/>
    </row>
    <row r="62" spans="1:2" ht="32.25" thickBot="1" x14ac:dyDescent="0.3">
      <c r="A62" s="124" t="s">
        <v>296</v>
      </c>
      <c r="B62" s="96" t="s">
        <v>418</v>
      </c>
    </row>
    <row r="63" spans="1:2" ht="16.5" thickBot="1" x14ac:dyDescent="0.3">
      <c r="A63" s="130" t="s">
        <v>273</v>
      </c>
      <c r="B63" s="96" t="s">
        <v>418</v>
      </c>
    </row>
    <row r="64" spans="1:2" ht="16.5" thickBot="1" x14ac:dyDescent="0.3">
      <c r="A64" s="130" t="s">
        <v>297</v>
      </c>
      <c r="B64" s="96" t="s">
        <v>418</v>
      </c>
    </row>
    <row r="65" spans="1:2" ht="16.5" thickBot="1" x14ac:dyDescent="0.3">
      <c r="A65" s="130" t="s">
        <v>298</v>
      </c>
      <c r="B65" s="96" t="s">
        <v>418</v>
      </c>
    </row>
    <row r="66" spans="1:2" ht="16.5" thickBot="1" x14ac:dyDescent="0.3">
      <c r="A66" s="133" t="s">
        <v>299</v>
      </c>
      <c r="B66" s="143" t="s">
        <v>418</v>
      </c>
    </row>
    <row r="67" spans="1:2" ht="16.5" thickBot="1" x14ac:dyDescent="0.3">
      <c r="A67" s="124" t="s">
        <v>300</v>
      </c>
      <c r="B67" s="96" t="s">
        <v>418</v>
      </c>
    </row>
    <row r="68" spans="1:2" ht="16.5" thickBot="1" x14ac:dyDescent="0.3">
      <c r="A68" s="131" t="s">
        <v>301</v>
      </c>
      <c r="B68" s="96" t="s">
        <v>418</v>
      </c>
    </row>
    <row r="69" spans="1:2" ht="16.5" thickBot="1" x14ac:dyDescent="0.3">
      <c r="A69" s="131" t="s">
        <v>302</v>
      </c>
      <c r="B69" s="96" t="s">
        <v>418</v>
      </c>
    </row>
    <row r="70" spans="1:2" ht="16.5" thickBot="1" x14ac:dyDescent="0.3">
      <c r="A70" s="131" t="s">
        <v>303</v>
      </c>
      <c r="B70" s="96" t="s">
        <v>418</v>
      </c>
    </row>
    <row r="71" spans="1:2" ht="32.25" thickBot="1" x14ac:dyDescent="0.3">
      <c r="A71" s="134" t="s">
        <v>304</v>
      </c>
      <c r="B71" s="97" t="s">
        <v>418</v>
      </c>
    </row>
    <row r="72" spans="1:2" ht="31.5" x14ac:dyDescent="0.25">
      <c r="A72" s="129" t="s">
        <v>305</v>
      </c>
      <c r="B72" s="470" t="s">
        <v>418</v>
      </c>
    </row>
    <row r="73" spans="1:2" x14ac:dyDescent="0.25">
      <c r="A73" s="131" t="s">
        <v>306</v>
      </c>
      <c r="B73" s="471"/>
    </row>
    <row r="74" spans="1:2" x14ac:dyDescent="0.25">
      <c r="A74" s="131" t="s">
        <v>307</v>
      </c>
      <c r="B74" s="471"/>
    </row>
    <row r="75" spans="1:2" x14ac:dyDescent="0.25">
      <c r="A75" s="131" t="s">
        <v>308</v>
      </c>
      <c r="B75" s="471"/>
    </row>
    <row r="76" spans="1:2" x14ac:dyDescent="0.25">
      <c r="A76" s="131" t="s">
        <v>309</v>
      </c>
      <c r="B76" s="471"/>
    </row>
    <row r="77" spans="1:2" ht="16.5" thickBot="1" x14ac:dyDescent="0.3">
      <c r="A77" s="135" t="s">
        <v>310</v>
      </c>
      <c r="B77" s="472"/>
    </row>
    <row r="78" spans="1:2" x14ac:dyDescent="0.25">
      <c r="A78" s="47"/>
    </row>
    <row r="79" spans="1:2" x14ac:dyDescent="0.25">
      <c r="A79" s="47"/>
    </row>
    <row r="80" spans="1:2" x14ac:dyDescent="0.25">
      <c r="A80" s="98"/>
      <c r="B80" s="99"/>
    </row>
    <row r="81" spans="2:2" s="47" customFormat="1" x14ac:dyDescent="0.25">
      <c r="B81" s="100"/>
    </row>
    <row r="82" spans="2:2" s="47" customFormat="1" x14ac:dyDescent="0.25">
      <c r="B82" s="101"/>
    </row>
  </sheetData>
  <mergeCells count="10">
    <mergeCell ref="A6:C6"/>
    <mergeCell ref="A8:C8"/>
    <mergeCell ref="A9:C9"/>
    <mergeCell ref="A11:C11"/>
    <mergeCell ref="A12:C12"/>
    <mergeCell ref="B72:B77"/>
    <mergeCell ref="A17:B17"/>
    <mergeCell ref="B55:B60"/>
    <mergeCell ref="A14:C14"/>
    <mergeCell ref="A15:C15"/>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J393"/>
  <sheetViews>
    <sheetView workbookViewId="0"/>
  </sheetViews>
  <sheetFormatPr defaultColWidth="9.140625" defaultRowHeight="11.25" customHeight="1" x14ac:dyDescent="0.2"/>
  <cols>
    <col min="1" max="1" width="9.7109375" style="220" customWidth="1"/>
    <col min="2" max="2" width="20.7109375" style="220" customWidth="1"/>
    <col min="3" max="3" width="10.7109375" style="220" customWidth="1"/>
    <col min="4" max="4" width="12.85546875" style="220" customWidth="1"/>
    <col min="5" max="5" width="10.42578125" style="220" customWidth="1"/>
    <col min="6" max="6" width="11.7109375" style="220" customWidth="1"/>
    <col min="7" max="7" width="6.140625" style="220" customWidth="1"/>
    <col min="8" max="8" width="9.28515625" style="220" customWidth="1"/>
    <col min="9" max="9" width="10.7109375" style="220" customWidth="1"/>
    <col min="10" max="10" width="12.42578125" style="220" customWidth="1"/>
    <col min="11" max="11" width="13.28515625" style="220" customWidth="1"/>
    <col min="12" max="12" width="17" style="220" customWidth="1"/>
    <col min="13" max="13" width="11.5703125" style="220" customWidth="1"/>
    <col min="14" max="14" width="17" style="220" customWidth="1"/>
    <col min="15" max="15" width="12.85546875" style="220" customWidth="1"/>
    <col min="16" max="16" width="17" style="220" customWidth="1"/>
    <col min="17" max="17" width="75.28515625" style="294" hidden="1" customWidth="1"/>
    <col min="18" max="18" width="126.5703125" style="294" hidden="1" customWidth="1"/>
    <col min="19" max="27" width="9.140625" style="220"/>
    <col min="28" max="32" width="64.42578125" style="221" hidden="1" customWidth="1"/>
    <col min="33" max="36" width="58.42578125" style="221" hidden="1" customWidth="1"/>
    <col min="37" max="41" width="64.42578125" style="221" hidden="1" customWidth="1"/>
    <col min="42" max="45" width="58.42578125" style="221" hidden="1" customWidth="1"/>
    <col min="46" max="50" width="64.42578125" style="221" hidden="1" customWidth="1"/>
    <col min="51" max="54" width="58.42578125" style="221" hidden="1" customWidth="1"/>
    <col min="55" max="59" width="64.42578125" style="221" hidden="1" customWidth="1"/>
    <col min="60" max="63" width="58.42578125" style="221" hidden="1" customWidth="1"/>
    <col min="64" max="69" width="76.140625" style="221" hidden="1" customWidth="1"/>
    <col min="70" max="79" width="127.28515625" style="221" hidden="1" customWidth="1"/>
    <col min="80" max="85" width="76.140625" style="221" hidden="1" customWidth="1"/>
    <col min="86" max="95" width="127.28515625" style="221" hidden="1" customWidth="1"/>
    <col min="96" max="101" width="76.140625" style="221" hidden="1" customWidth="1"/>
    <col min="102" max="111" width="127.28515625" style="221" hidden="1" customWidth="1"/>
    <col min="112" max="117" width="76.140625" style="221" hidden="1" customWidth="1"/>
    <col min="118" max="127" width="127.28515625" style="221" hidden="1" customWidth="1"/>
    <col min="128" max="133" width="76.140625" style="221" hidden="1" customWidth="1"/>
    <col min="134" max="143" width="127.28515625" style="221" hidden="1" customWidth="1"/>
    <col min="144" max="149" width="76.140625" style="221" hidden="1" customWidth="1"/>
    <col min="150" max="159" width="127.28515625" style="221" hidden="1" customWidth="1"/>
    <col min="160" max="165" width="76.140625" style="221" hidden="1" customWidth="1"/>
    <col min="166" max="175" width="127.28515625" style="221" hidden="1" customWidth="1"/>
    <col min="176" max="223" width="203.42578125" style="221" hidden="1" customWidth="1"/>
    <col min="224" max="228" width="66.42578125" style="221" hidden="1" customWidth="1"/>
    <col min="229" max="232" width="45.7109375" style="221" hidden="1" customWidth="1"/>
    <col min="233" max="233" width="203.42578125" style="221" hidden="1" customWidth="1"/>
    <col min="234" max="244" width="51.85546875" style="221" hidden="1" customWidth="1"/>
    <col min="245" max="260" width="173" style="221" hidden="1" customWidth="1"/>
    <col min="261" max="264" width="156" style="221" hidden="1" customWidth="1"/>
    <col min="265" max="265" width="84.28515625" style="221" hidden="1" customWidth="1"/>
    <col min="266" max="271" width="156" style="221" hidden="1" customWidth="1"/>
    <col min="272" max="272" width="84.28515625" style="221" hidden="1" customWidth="1"/>
    <col min="273" max="278" width="61.140625" style="221" hidden="1" customWidth="1"/>
    <col min="279" max="284" width="82" style="221" hidden="1" customWidth="1"/>
    <col min="285" max="290" width="61.140625" style="221" hidden="1" customWidth="1"/>
    <col min="291" max="296" width="82" style="221" hidden="1" customWidth="1"/>
    <col min="297" max="16384" width="9.140625" style="220"/>
  </cols>
  <sheetData>
    <row r="1" spans="1:159" s="237" customFormat="1" ht="15" x14ac:dyDescent="0.25">
      <c r="A1" s="236"/>
      <c r="B1" s="236"/>
      <c r="C1" s="236"/>
      <c r="D1" s="236"/>
      <c r="E1" s="236"/>
      <c r="F1" s="236"/>
      <c r="G1" s="236"/>
      <c r="H1" s="236"/>
      <c r="I1" s="236"/>
      <c r="J1" s="236"/>
      <c r="K1" s="236"/>
      <c r="L1" s="236"/>
      <c r="M1" s="236"/>
      <c r="N1" s="236"/>
      <c r="O1" s="236"/>
      <c r="P1" s="267" t="s">
        <v>519</v>
      </c>
    </row>
    <row r="2" spans="1:159" s="237" customFormat="1" ht="11.25" customHeight="1" x14ac:dyDescent="0.25">
      <c r="A2" s="240"/>
      <c r="B2" s="240"/>
      <c r="C2" s="240"/>
      <c r="D2" s="240"/>
      <c r="E2" s="240"/>
      <c r="F2" s="240"/>
      <c r="G2" s="240"/>
      <c r="H2" s="240"/>
      <c r="I2" s="240"/>
      <c r="J2" s="240"/>
      <c r="K2" s="240"/>
      <c r="L2" s="240"/>
      <c r="M2" s="240"/>
      <c r="P2" s="267" t="s">
        <v>636</v>
      </c>
    </row>
    <row r="3" spans="1:159" s="237" customFormat="1" ht="15" x14ac:dyDescent="0.25">
      <c r="A3" s="240"/>
      <c r="B3" s="240"/>
      <c r="C3" s="240"/>
      <c r="D3" s="240"/>
      <c r="E3" s="240"/>
      <c r="F3" s="240"/>
      <c r="G3" s="240"/>
      <c r="H3" s="240"/>
      <c r="I3" s="240"/>
      <c r="J3" s="240"/>
      <c r="K3" s="240"/>
      <c r="L3" s="240"/>
      <c r="M3" s="240"/>
      <c r="P3" s="267"/>
    </row>
    <row r="4" spans="1:159" s="237" customFormat="1" ht="11.25" customHeight="1" x14ac:dyDescent="0.25">
      <c r="A4" s="475" t="s">
        <v>510</v>
      </c>
      <c r="B4" s="475"/>
      <c r="C4" s="475"/>
      <c r="D4" s="475"/>
      <c r="E4" s="475"/>
      <c r="F4" s="240"/>
      <c r="G4" s="240"/>
      <c r="H4" s="240"/>
      <c r="I4" s="240"/>
      <c r="L4" s="240"/>
      <c r="M4" s="475" t="s">
        <v>509</v>
      </c>
      <c r="N4" s="475"/>
      <c r="O4" s="475"/>
      <c r="P4" s="475"/>
    </row>
    <row r="5" spans="1:159" s="237" customFormat="1" ht="11.25" customHeight="1" x14ac:dyDescent="0.25">
      <c r="A5" s="476"/>
      <c r="B5" s="476"/>
      <c r="C5" s="476"/>
      <c r="D5" s="476"/>
      <c r="E5" s="476"/>
      <c r="F5" s="240"/>
      <c r="G5" s="240"/>
      <c r="H5" s="240"/>
      <c r="I5" s="240"/>
      <c r="M5" s="477" t="s">
        <v>715</v>
      </c>
      <c r="N5" s="477"/>
      <c r="O5" s="477"/>
      <c r="P5" s="477"/>
      <c r="AB5" s="221" t="s">
        <v>504</v>
      </c>
      <c r="AC5" s="221" t="s">
        <v>504</v>
      </c>
      <c r="AD5" s="221" t="s">
        <v>504</v>
      </c>
      <c r="AE5" s="221" t="s">
        <v>504</v>
      </c>
      <c r="AF5" s="221" t="s">
        <v>504</v>
      </c>
      <c r="AG5" s="221" t="s">
        <v>504</v>
      </c>
      <c r="AH5" s="221" t="s">
        <v>504</v>
      </c>
      <c r="AI5" s="221" t="s">
        <v>504</v>
      </c>
      <c r="AJ5" s="221" t="s">
        <v>504</v>
      </c>
    </row>
    <row r="6" spans="1:159" s="237" customFormat="1" ht="25.5" customHeight="1" x14ac:dyDescent="0.25">
      <c r="A6" s="476"/>
      <c r="B6" s="476"/>
      <c r="C6" s="476"/>
      <c r="D6" s="476"/>
      <c r="E6" s="476"/>
      <c r="F6" s="240"/>
      <c r="G6" s="240"/>
      <c r="H6" s="240"/>
      <c r="I6" s="240"/>
      <c r="M6" s="477" t="s">
        <v>508</v>
      </c>
      <c r="N6" s="477"/>
      <c r="O6" s="477"/>
      <c r="P6" s="477"/>
      <c r="AK6" s="221" t="s">
        <v>504</v>
      </c>
      <c r="AL6" s="221" t="s">
        <v>504</v>
      </c>
      <c r="AM6" s="221" t="s">
        <v>504</v>
      </c>
      <c r="AN6" s="221" t="s">
        <v>504</v>
      </c>
      <c r="AO6" s="221" t="s">
        <v>504</v>
      </c>
      <c r="AP6" s="221" t="s">
        <v>504</v>
      </c>
      <c r="AQ6" s="221" t="s">
        <v>504</v>
      </c>
      <c r="AR6" s="221" t="s">
        <v>504</v>
      </c>
      <c r="AS6" s="221" t="s">
        <v>504</v>
      </c>
    </row>
    <row r="7" spans="1:159" s="237" customFormat="1" ht="11.25" customHeight="1" x14ac:dyDescent="0.25">
      <c r="A7" s="481"/>
      <c r="B7" s="481"/>
      <c r="C7" s="481"/>
      <c r="D7" s="481"/>
      <c r="E7" s="481"/>
      <c r="F7" s="240"/>
      <c r="G7" s="240"/>
      <c r="H7" s="240"/>
      <c r="I7" s="240"/>
      <c r="L7" s="240"/>
      <c r="M7" s="481"/>
      <c r="N7" s="481"/>
      <c r="O7" s="481"/>
      <c r="P7" s="481"/>
      <c r="AT7" s="221" t="s">
        <v>504</v>
      </c>
      <c r="AU7" s="221" t="s">
        <v>504</v>
      </c>
      <c r="AV7" s="221" t="s">
        <v>504</v>
      </c>
      <c r="AW7" s="221" t="s">
        <v>504</v>
      </c>
      <c r="AX7" s="221" t="s">
        <v>504</v>
      </c>
      <c r="AY7" s="221" t="s">
        <v>504</v>
      </c>
      <c r="AZ7" s="221" t="s">
        <v>504</v>
      </c>
      <c r="BA7" s="221" t="s">
        <v>504</v>
      </c>
      <c r="BB7" s="221" t="s">
        <v>504</v>
      </c>
    </row>
    <row r="8" spans="1:159" s="237" customFormat="1" ht="15" x14ac:dyDescent="0.25">
      <c r="A8" s="482" t="s">
        <v>637</v>
      </c>
      <c r="B8" s="482"/>
      <c r="C8" s="482"/>
      <c r="D8" s="482"/>
      <c r="E8" s="482"/>
      <c r="F8" s="240"/>
      <c r="G8" s="240"/>
      <c r="H8" s="240"/>
      <c r="I8" s="240"/>
      <c r="L8" s="240"/>
      <c r="M8" s="483" t="s">
        <v>637</v>
      </c>
      <c r="N8" s="483"/>
      <c r="O8" s="483"/>
      <c r="P8" s="483"/>
      <c r="BC8" s="221" t="s">
        <v>637</v>
      </c>
      <c r="BD8" s="221" t="s">
        <v>504</v>
      </c>
      <c r="BE8" s="221" t="s">
        <v>504</v>
      </c>
      <c r="BF8" s="221" t="s">
        <v>504</v>
      </c>
      <c r="BG8" s="221" t="s">
        <v>504</v>
      </c>
      <c r="BH8" s="221" t="s">
        <v>637</v>
      </c>
      <c r="BI8" s="221" t="s">
        <v>504</v>
      </c>
      <c r="BJ8" s="221" t="s">
        <v>504</v>
      </c>
      <c r="BK8" s="221" t="s">
        <v>504</v>
      </c>
    </row>
    <row r="9" spans="1:159" s="237" customFormat="1" ht="21" customHeight="1" x14ac:dyDescent="0.25">
      <c r="A9" s="236"/>
      <c r="B9" s="236"/>
      <c r="C9" s="236"/>
      <c r="D9" s="240"/>
      <c r="E9" s="240"/>
      <c r="F9" s="240"/>
      <c r="G9" s="240"/>
      <c r="H9" s="240"/>
      <c r="I9" s="240"/>
      <c r="J9" s="240"/>
      <c r="K9" s="240"/>
      <c r="L9" s="240"/>
      <c r="M9" s="240"/>
      <c r="N9" s="240"/>
      <c r="O9" s="240"/>
      <c r="P9" s="267"/>
    </row>
    <row r="10" spans="1:159" s="237" customFormat="1" ht="12.75" customHeight="1" x14ac:dyDescent="0.25">
      <c r="A10" s="478" t="s">
        <v>506</v>
      </c>
      <c r="B10" s="478"/>
      <c r="C10" s="478"/>
      <c r="D10" s="478"/>
      <c r="E10" s="478"/>
      <c r="F10" s="478"/>
      <c r="G10" s="484" t="s">
        <v>638</v>
      </c>
      <c r="H10" s="484"/>
      <c r="I10" s="484"/>
      <c r="J10" s="484"/>
      <c r="K10" s="484"/>
      <c r="L10" s="484"/>
      <c r="M10" s="484"/>
      <c r="N10" s="484"/>
      <c r="O10" s="484"/>
      <c r="P10" s="484"/>
    </row>
    <row r="11" spans="1:159" s="237" customFormat="1" ht="33.75" customHeight="1" x14ac:dyDescent="0.25">
      <c r="A11" s="478" t="s">
        <v>507</v>
      </c>
      <c r="B11" s="478"/>
      <c r="C11" s="478"/>
      <c r="D11" s="478"/>
      <c r="E11" s="478"/>
      <c r="F11" s="478"/>
      <c r="G11" s="479" t="s">
        <v>639</v>
      </c>
      <c r="H11" s="479"/>
      <c r="I11" s="479"/>
      <c r="J11" s="479"/>
      <c r="K11" s="479"/>
      <c r="L11" s="479"/>
      <c r="M11" s="479"/>
      <c r="N11" s="479"/>
      <c r="O11" s="479"/>
      <c r="P11" s="479"/>
      <c r="BL11" s="239" t="s">
        <v>507</v>
      </c>
      <c r="BM11" s="239" t="s">
        <v>504</v>
      </c>
      <c r="BN11" s="239" t="s">
        <v>504</v>
      </c>
      <c r="BO11" s="239" t="s">
        <v>504</v>
      </c>
      <c r="BP11" s="239" t="s">
        <v>504</v>
      </c>
      <c r="BQ11" s="239" t="s">
        <v>504</v>
      </c>
      <c r="BR11" s="239" t="s">
        <v>639</v>
      </c>
      <c r="BS11" s="239" t="s">
        <v>504</v>
      </c>
      <c r="BT11" s="239" t="s">
        <v>504</v>
      </c>
      <c r="BU11" s="239" t="s">
        <v>504</v>
      </c>
      <c r="BV11" s="239" t="s">
        <v>504</v>
      </c>
      <c r="BW11" s="239" t="s">
        <v>504</v>
      </c>
      <c r="BX11" s="239" t="s">
        <v>504</v>
      </c>
      <c r="BY11" s="239" t="s">
        <v>504</v>
      </c>
      <c r="BZ11" s="239" t="s">
        <v>504</v>
      </c>
      <c r="CA11" s="239" t="s">
        <v>504</v>
      </c>
    </row>
    <row r="12" spans="1:159" s="237" customFormat="1" ht="67.5" customHeight="1" x14ac:dyDescent="0.25">
      <c r="A12" s="478" t="s">
        <v>520</v>
      </c>
      <c r="B12" s="478"/>
      <c r="C12" s="478"/>
      <c r="D12" s="478"/>
      <c r="E12" s="478"/>
      <c r="F12" s="478"/>
      <c r="G12" s="479" t="s">
        <v>640</v>
      </c>
      <c r="H12" s="479"/>
      <c r="I12" s="479"/>
      <c r="J12" s="479"/>
      <c r="K12" s="479"/>
      <c r="L12" s="479"/>
      <c r="M12" s="479"/>
      <c r="N12" s="479"/>
      <c r="O12" s="479"/>
      <c r="P12" s="479"/>
      <c r="CB12" s="239" t="s">
        <v>520</v>
      </c>
      <c r="CC12" s="239" t="s">
        <v>504</v>
      </c>
      <c r="CD12" s="239" t="s">
        <v>504</v>
      </c>
      <c r="CE12" s="239" t="s">
        <v>504</v>
      </c>
      <c r="CF12" s="239" t="s">
        <v>504</v>
      </c>
      <c r="CG12" s="239" t="s">
        <v>504</v>
      </c>
      <c r="CH12" s="239" t="s">
        <v>640</v>
      </c>
      <c r="CI12" s="239" t="s">
        <v>504</v>
      </c>
      <c r="CJ12" s="239" t="s">
        <v>504</v>
      </c>
      <c r="CK12" s="239" t="s">
        <v>504</v>
      </c>
      <c r="CL12" s="239" t="s">
        <v>504</v>
      </c>
      <c r="CM12" s="239" t="s">
        <v>504</v>
      </c>
      <c r="CN12" s="239" t="s">
        <v>504</v>
      </c>
      <c r="CO12" s="239" t="s">
        <v>504</v>
      </c>
      <c r="CP12" s="239" t="s">
        <v>504</v>
      </c>
      <c r="CQ12" s="239" t="s">
        <v>504</v>
      </c>
    </row>
    <row r="13" spans="1:159" s="237" customFormat="1" ht="67.5" customHeight="1" x14ac:dyDescent="0.25">
      <c r="A13" s="480" t="s">
        <v>517</v>
      </c>
      <c r="B13" s="480"/>
      <c r="C13" s="480"/>
      <c r="D13" s="480"/>
      <c r="E13" s="480"/>
      <c r="F13" s="480"/>
      <c r="G13" s="479" t="s">
        <v>641</v>
      </c>
      <c r="H13" s="479"/>
      <c r="I13" s="479"/>
      <c r="J13" s="479"/>
      <c r="K13" s="479"/>
      <c r="L13" s="479"/>
      <c r="M13" s="479"/>
      <c r="N13" s="479"/>
      <c r="O13" s="479"/>
      <c r="P13" s="479"/>
      <c r="Q13" s="266" t="s">
        <v>517</v>
      </c>
      <c r="R13" s="270" t="s">
        <v>641</v>
      </c>
      <c r="S13" s="239"/>
      <c r="T13" s="239"/>
      <c r="U13" s="239"/>
      <c r="V13" s="239"/>
      <c r="W13" s="239"/>
      <c r="X13" s="239"/>
      <c r="Y13" s="239"/>
      <c r="Z13" s="239"/>
      <c r="AA13" s="239"/>
      <c r="CR13" s="239" t="s">
        <v>517</v>
      </c>
      <c r="CS13" s="239" t="s">
        <v>504</v>
      </c>
      <c r="CT13" s="239" t="s">
        <v>504</v>
      </c>
      <c r="CU13" s="239" t="s">
        <v>504</v>
      </c>
      <c r="CV13" s="239" t="s">
        <v>504</v>
      </c>
      <c r="CW13" s="239" t="s">
        <v>504</v>
      </c>
      <c r="CX13" s="239" t="s">
        <v>641</v>
      </c>
      <c r="CY13" s="239" t="s">
        <v>504</v>
      </c>
      <c r="CZ13" s="239" t="s">
        <v>504</v>
      </c>
      <c r="DA13" s="239" t="s">
        <v>504</v>
      </c>
      <c r="DB13" s="239" t="s">
        <v>504</v>
      </c>
      <c r="DC13" s="239" t="s">
        <v>504</v>
      </c>
      <c r="DD13" s="239" t="s">
        <v>504</v>
      </c>
      <c r="DE13" s="239" t="s">
        <v>504</v>
      </c>
      <c r="DF13" s="239" t="s">
        <v>504</v>
      </c>
      <c r="DG13" s="239" t="s">
        <v>504</v>
      </c>
    </row>
    <row r="14" spans="1:159" s="237" customFormat="1" ht="33.75" customHeight="1" x14ac:dyDescent="0.25">
      <c r="A14" s="478" t="s">
        <v>521</v>
      </c>
      <c r="B14" s="478"/>
      <c r="C14" s="478"/>
      <c r="D14" s="478"/>
      <c r="E14" s="478"/>
      <c r="F14" s="478"/>
      <c r="G14" s="479" t="s">
        <v>642</v>
      </c>
      <c r="H14" s="479"/>
      <c r="I14" s="479"/>
      <c r="J14" s="479"/>
      <c r="K14" s="479"/>
      <c r="L14" s="479"/>
      <c r="M14" s="479"/>
      <c r="N14" s="479"/>
      <c r="O14" s="479"/>
      <c r="P14" s="479"/>
      <c r="Q14" s="266" t="s">
        <v>521</v>
      </c>
      <c r="R14" s="270" t="s">
        <v>642</v>
      </c>
      <c r="S14" s="239"/>
      <c r="T14" s="239"/>
      <c r="U14" s="239"/>
      <c r="V14" s="239"/>
      <c r="W14" s="239"/>
      <c r="X14" s="239"/>
      <c r="Y14" s="239"/>
      <c r="Z14" s="239"/>
      <c r="AA14" s="239"/>
      <c r="DH14" s="239" t="s">
        <v>521</v>
      </c>
      <c r="DI14" s="239" t="s">
        <v>504</v>
      </c>
      <c r="DJ14" s="239" t="s">
        <v>504</v>
      </c>
      <c r="DK14" s="239" t="s">
        <v>504</v>
      </c>
      <c r="DL14" s="239" t="s">
        <v>504</v>
      </c>
      <c r="DM14" s="239" t="s">
        <v>504</v>
      </c>
      <c r="DN14" s="239" t="s">
        <v>642</v>
      </c>
      <c r="DO14" s="239" t="s">
        <v>504</v>
      </c>
      <c r="DP14" s="239" t="s">
        <v>504</v>
      </c>
      <c r="DQ14" s="239" t="s">
        <v>504</v>
      </c>
      <c r="DR14" s="239" t="s">
        <v>504</v>
      </c>
      <c r="DS14" s="239" t="s">
        <v>504</v>
      </c>
      <c r="DT14" s="239" t="s">
        <v>504</v>
      </c>
      <c r="DU14" s="239" t="s">
        <v>504</v>
      </c>
      <c r="DV14" s="239" t="s">
        <v>504</v>
      </c>
      <c r="DW14" s="239" t="s">
        <v>504</v>
      </c>
    </row>
    <row r="15" spans="1:159" s="237" customFormat="1" ht="11.25" customHeight="1" x14ac:dyDescent="0.25">
      <c r="A15" s="478" t="s">
        <v>522</v>
      </c>
      <c r="B15" s="478"/>
      <c r="C15" s="478"/>
      <c r="D15" s="478"/>
      <c r="E15" s="478"/>
      <c r="F15" s="478"/>
      <c r="G15" s="479"/>
      <c r="H15" s="479"/>
      <c r="I15" s="479"/>
      <c r="J15" s="479"/>
      <c r="K15" s="479"/>
      <c r="L15" s="479"/>
      <c r="M15" s="479"/>
      <c r="N15" s="479"/>
      <c r="O15" s="479"/>
      <c r="P15" s="479"/>
      <c r="DX15" s="239" t="s">
        <v>522</v>
      </c>
      <c r="DY15" s="239" t="s">
        <v>504</v>
      </c>
      <c r="DZ15" s="239" t="s">
        <v>504</v>
      </c>
      <c r="EA15" s="239" t="s">
        <v>504</v>
      </c>
      <c r="EB15" s="239" t="s">
        <v>504</v>
      </c>
      <c r="EC15" s="239" t="s">
        <v>504</v>
      </c>
      <c r="ED15" s="239" t="s">
        <v>504</v>
      </c>
      <c r="EE15" s="239" t="s">
        <v>504</v>
      </c>
      <c r="EF15" s="239" t="s">
        <v>504</v>
      </c>
      <c r="EG15" s="239" t="s">
        <v>504</v>
      </c>
      <c r="EH15" s="239" t="s">
        <v>504</v>
      </c>
      <c r="EI15" s="239" t="s">
        <v>504</v>
      </c>
      <c r="EJ15" s="239" t="s">
        <v>504</v>
      </c>
      <c r="EK15" s="239" t="s">
        <v>504</v>
      </c>
      <c r="EL15" s="239" t="s">
        <v>504</v>
      </c>
      <c r="EM15" s="239" t="s">
        <v>504</v>
      </c>
    </row>
    <row r="16" spans="1:159" s="237" customFormat="1" ht="11.25" customHeight="1" x14ac:dyDescent="0.25">
      <c r="A16" s="478" t="s">
        <v>516</v>
      </c>
      <c r="B16" s="478"/>
      <c r="C16" s="478"/>
      <c r="D16" s="478"/>
      <c r="E16" s="478"/>
      <c r="F16" s="478"/>
      <c r="G16" s="479" t="s">
        <v>643</v>
      </c>
      <c r="H16" s="479"/>
      <c r="I16" s="479"/>
      <c r="J16" s="479"/>
      <c r="K16" s="479"/>
      <c r="L16" s="479"/>
      <c r="M16" s="479"/>
      <c r="N16" s="479"/>
      <c r="O16" s="479"/>
      <c r="P16" s="479"/>
      <c r="R16" s="294" t="s">
        <v>643</v>
      </c>
      <c r="EN16" s="239" t="s">
        <v>516</v>
      </c>
      <c r="EO16" s="239" t="s">
        <v>504</v>
      </c>
      <c r="EP16" s="239" t="s">
        <v>504</v>
      </c>
      <c r="EQ16" s="239" t="s">
        <v>504</v>
      </c>
      <c r="ER16" s="239" t="s">
        <v>504</v>
      </c>
      <c r="ES16" s="239" t="s">
        <v>504</v>
      </c>
      <c r="ET16" s="239" t="s">
        <v>643</v>
      </c>
      <c r="EU16" s="239" t="s">
        <v>504</v>
      </c>
      <c r="EV16" s="239" t="s">
        <v>504</v>
      </c>
      <c r="EW16" s="239" t="s">
        <v>504</v>
      </c>
      <c r="EX16" s="239" t="s">
        <v>504</v>
      </c>
      <c r="EY16" s="239" t="s">
        <v>504</v>
      </c>
      <c r="EZ16" s="239" t="s">
        <v>504</v>
      </c>
      <c r="FA16" s="239" t="s">
        <v>504</v>
      </c>
      <c r="FB16" s="239" t="s">
        <v>504</v>
      </c>
      <c r="FC16" s="239" t="s">
        <v>504</v>
      </c>
    </row>
    <row r="17" spans="1:232" s="237" customFormat="1" ht="15" x14ac:dyDescent="0.25">
      <c r="A17" s="478" t="s">
        <v>515</v>
      </c>
      <c r="B17" s="478"/>
      <c r="C17" s="478"/>
      <c r="D17" s="478"/>
      <c r="E17" s="478"/>
      <c r="F17" s="478"/>
      <c r="G17" s="479" t="s">
        <v>644</v>
      </c>
      <c r="H17" s="479"/>
      <c r="I17" s="479"/>
      <c r="J17" s="479"/>
      <c r="K17" s="479"/>
      <c r="L17" s="479"/>
      <c r="M17" s="479"/>
      <c r="N17" s="479"/>
      <c r="O17" s="479"/>
      <c r="P17" s="479"/>
      <c r="R17" s="294" t="s">
        <v>644</v>
      </c>
      <c r="FD17" s="239" t="s">
        <v>515</v>
      </c>
      <c r="FE17" s="239" t="s">
        <v>504</v>
      </c>
      <c r="FF17" s="239" t="s">
        <v>504</v>
      </c>
      <c r="FG17" s="239" t="s">
        <v>504</v>
      </c>
      <c r="FH17" s="239" t="s">
        <v>504</v>
      </c>
      <c r="FI17" s="239" t="s">
        <v>504</v>
      </c>
      <c r="FJ17" s="239" t="s">
        <v>644</v>
      </c>
      <c r="FK17" s="239" t="s">
        <v>504</v>
      </c>
      <c r="FL17" s="239" t="s">
        <v>504</v>
      </c>
      <c r="FM17" s="239" t="s">
        <v>504</v>
      </c>
      <c r="FN17" s="239" t="s">
        <v>504</v>
      </c>
      <c r="FO17" s="239" t="s">
        <v>504</v>
      </c>
      <c r="FP17" s="239" t="s">
        <v>504</v>
      </c>
      <c r="FQ17" s="239" t="s">
        <v>504</v>
      </c>
      <c r="FR17" s="239" t="s">
        <v>504</v>
      </c>
      <c r="FS17" s="239" t="s">
        <v>504</v>
      </c>
    </row>
    <row r="18" spans="1:232" s="237" customFormat="1" ht="6" customHeight="1" x14ac:dyDescent="0.25">
      <c r="A18" s="265"/>
      <c r="B18" s="240"/>
      <c r="C18" s="240"/>
      <c r="D18" s="240"/>
      <c r="E18" s="240"/>
      <c r="F18" s="264"/>
      <c r="G18" s="320"/>
      <c r="H18" s="320"/>
      <c r="I18" s="320"/>
      <c r="J18" s="320"/>
      <c r="K18" s="320"/>
      <c r="L18" s="320"/>
      <c r="M18" s="320"/>
      <c r="N18" s="320"/>
      <c r="O18" s="320"/>
      <c r="P18" s="320"/>
    </row>
    <row r="19" spans="1:232" s="237" customFormat="1" ht="15" x14ac:dyDescent="0.25">
      <c r="A19" s="485" t="s">
        <v>645</v>
      </c>
      <c r="B19" s="485"/>
      <c r="C19" s="485"/>
      <c r="D19" s="485"/>
      <c r="E19" s="485"/>
      <c r="F19" s="485"/>
      <c r="G19" s="485"/>
      <c r="H19" s="485"/>
      <c r="I19" s="485"/>
      <c r="J19" s="485"/>
      <c r="K19" s="485"/>
      <c r="L19" s="485"/>
      <c r="M19" s="485"/>
      <c r="N19" s="485"/>
      <c r="O19" s="485"/>
      <c r="P19" s="485"/>
      <c r="FT19" s="239" t="s">
        <v>504</v>
      </c>
      <c r="FU19" s="239" t="s">
        <v>504</v>
      </c>
      <c r="FV19" s="239" t="s">
        <v>504</v>
      </c>
      <c r="FW19" s="239" t="s">
        <v>504</v>
      </c>
      <c r="FX19" s="239" t="s">
        <v>504</v>
      </c>
      <c r="FY19" s="239" t="s">
        <v>504</v>
      </c>
      <c r="FZ19" s="239" t="s">
        <v>504</v>
      </c>
      <c r="GA19" s="239" t="s">
        <v>504</v>
      </c>
      <c r="GB19" s="239" t="s">
        <v>504</v>
      </c>
      <c r="GC19" s="239" t="s">
        <v>504</v>
      </c>
      <c r="GD19" s="239" t="s">
        <v>504</v>
      </c>
      <c r="GE19" s="239" t="s">
        <v>504</v>
      </c>
      <c r="GF19" s="239" t="s">
        <v>504</v>
      </c>
      <c r="GG19" s="239" t="s">
        <v>504</v>
      </c>
      <c r="GH19" s="239" t="s">
        <v>504</v>
      </c>
      <c r="GI19" s="239" t="s">
        <v>504</v>
      </c>
    </row>
    <row r="20" spans="1:232" s="237" customFormat="1" ht="15" customHeight="1" x14ac:dyDescent="0.25">
      <c r="A20" s="486" t="s">
        <v>505</v>
      </c>
      <c r="B20" s="486"/>
      <c r="C20" s="486"/>
      <c r="D20" s="486"/>
      <c r="E20" s="486"/>
      <c r="F20" s="486"/>
      <c r="G20" s="486"/>
      <c r="H20" s="486"/>
      <c r="I20" s="486"/>
      <c r="J20" s="486"/>
      <c r="K20" s="486"/>
      <c r="L20" s="486"/>
      <c r="M20" s="486"/>
      <c r="N20" s="486"/>
      <c r="O20" s="486"/>
      <c r="P20" s="486"/>
    </row>
    <row r="21" spans="1:232" s="237" customFormat="1" ht="6" customHeight="1" x14ac:dyDescent="0.25">
      <c r="A21" s="263"/>
      <c r="B21" s="263"/>
      <c r="C21" s="263"/>
      <c r="D21" s="263"/>
      <c r="E21" s="263"/>
      <c r="F21" s="263"/>
      <c r="G21" s="263"/>
      <c r="H21" s="263"/>
      <c r="I21" s="263"/>
      <c r="J21" s="263"/>
      <c r="K21" s="263"/>
      <c r="L21" s="263"/>
      <c r="M21" s="263"/>
      <c r="N21" s="263"/>
      <c r="O21" s="263"/>
      <c r="P21" s="263"/>
    </row>
    <row r="22" spans="1:232" s="237" customFormat="1" ht="15" x14ac:dyDescent="0.25">
      <c r="A22" s="485" t="s">
        <v>723</v>
      </c>
      <c r="B22" s="485"/>
      <c r="C22" s="485"/>
      <c r="D22" s="485"/>
      <c r="E22" s="485"/>
      <c r="F22" s="485"/>
      <c r="G22" s="485"/>
      <c r="H22" s="485"/>
      <c r="I22" s="485"/>
      <c r="J22" s="485"/>
      <c r="K22" s="485"/>
      <c r="L22" s="485"/>
      <c r="M22" s="485"/>
      <c r="N22" s="485"/>
      <c r="O22" s="485"/>
      <c r="P22" s="485"/>
      <c r="GJ22" s="239" t="s">
        <v>504</v>
      </c>
      <c r="GK22" s="239" t="s">
        <v>504</v>
      </c>
      <c r="GL22" s="239" t="s">
        <v>504</v>
      </c>
      <c r="GM22" s="239" t="s">
        <v>504</v>
      </c>
      <c r="GN22" s="239" t="s">
        <v>504</v>
      </c>
      <c r="GO22" s="239" t="s">
        <v>504</v>
      </c>
      <c r="GP22" s="239" t="s">
        <v>504</v>
      </c>
      <c r="GQ22" s="239" t="s">
        <v>504</v>
      </c>
      <c r="GR22" s="239" t="s">
        <v>504</v>
      </c>
      <c r="GS22" s="239" t="s">
        <v>504</v>
      </c>
      <c r="GT22" s="239" t="s">
        <v>504</v>
      </c>
      <c r="GU22" s="239" t="s">
        <v>504</v>
      </c>
      <c r="GV22" s="239" t="s">
        <v>504</v>
      </c>
      <c r="GW22" s="239" t="s">
        <v>504</v>
      </c>
      <c r="GX22" s="239" t="s">
        <v>504</v>
      </c>
      <c r="GY22" s="239" t="s">
        <v>504</v>
      </c>
    </row>
    <row r="23" spans="1:232" s="237" customFormat="1" ht="15" x14ac:dyDescent="0.25">
      <c r="A23" s="486" t="s">
        <v>503</v>
      </c>
      <c r="B23" s="486"/>
      <c r="C23" s="486"/>
      <c r="D23" s="486"/>
      <c r="E23" s="486"/>
      <c r="F23" s="486"/>
      <c r="G23" s="486"/>
      <c r="H23" s="486"/>
      <c r="I23" s="486"/>
      <c r="J23" s="486"/>
      <c r="K23" s="486"/>
      <c r="L23" s="486"/>
      <c r="M23" s="486"/>
      <c r="N23" s="486"/>
      <c r="O23" s="486"/>
      <c r="P23" s="486"/>
    </row>
    <row r="24" spans="1:232" s="237" customFormat="1" ht="17.25" customHeight="1" x14ac:dyDescent="0.25">
      <c r="A24" s="498" t="s">
        <v>502</v>
      </c>
      <c r="B24" s="498"/>
      <c r="C24" s="498"/>
      <c r="D24" s="498"/>
      <c r="E24" s="498"/>
      <c r="F24" s="498"/>
      <c r="G24" s="498"/>
      <c r="H24" s="498"/>
      <c r="I24" s="498"/>
      <c r="J24" s="498"/>
      <c r="K24" s="498"/>
      <c r="L24" s="498"/>
      <c r="M24" s="498"/>
      <c r="N24" s="498"/>
      <c r="O24" s="498"/>
      <c r="P24" s="498"/>
    </row>
    <row r="25" spans="1:232" s="237" customFormat="1" ht="8.25" customHeight="1" x14ac:dyDescent="0.25">
      <c r="A25" s="262"/>
      <c r="B25" s="262"/>
      <c r="C25" s="262"/>
      <c r="D25" s="262"/>
      <c r="E25" s="262"/>
      <c r="F25" s="262"/>
      <c r="G25" s="262"/>
      <c r="H25" s="262"/>
      <c r="I25" s="262"/>
      <c r="J25" s="262"/>
      <c r="K25" s="262"/>
      <c r="L25" s="262"/>
      <c r="M25" s="262"/>
      <c r="N25" s="262"/>
      <c r="O25" s="262"/>
      <c r="P25" s="262"/>
    </row>
    <row r="26" spans="1:232" s="237" customFormat="1" ht="15" x14ac:dyDescent="0.25">
      <c r="A26" s="485" t="s">
        <v>711</v>
      </c>
      <c r="B26" s="485"/>
      <c r="C26" s="485"/>
      <c r="D26" s="485"/>
      <c r="E26" s="485"/>
      <c r="F26" s="485"/>
      <c r="G26" s="485"/>
      <c r="H26" s="485"/>
      <c r="I26" s="485"/>
      <c r="J26" s="485"/>
      <c r="K26" s="485"/>
      <c r="L26" s="485"/>
      <c r="M26" s="485"/>
      <c r="N26" s="485"/>
      <c r="O26" s="485"/>
      <c r="P26" s="485"/>
      <c r="GZ26" s="239" t="s">
        <v>716</v>
      </c>
      <c r="HA26" s="239" t="s">
        <v>504</v>
      </c>
      <c r="HB26" s="239" t="s">
        <v>504</v>
      </c>
      <c r="HC26" s="239" t="s">
        <v>504</v>
      </c>
      <c r="HD26" s="239" t="s">
        <v>504</v>
      </c>
      <c r="HE26" s="239" t="s">
        <v>504</v>
      </c>
      <c r="HF26" s="239" t="s">
        <v>504</v>
      </c>
      <c r="HG26" s="239" t="s">
        <v>504</v>
      </c>
      <c r="HH26" s="239" t="s">
        <v>504</v>
      </c>
      <c r="HI26" s="239" t="s">
        <v>504</v>
      </c>
      <c r="HJ26" s="239" t="s">
        <v>504</v>
      </c>
      <c r="HK26" s="239" t="s">
        <v>504</v>
      </c>
      <c r="HL26" s="239" t="s">
        <v>504</v>
      </c>
      <c r="HM26" s="239" t="s">
        <v>504</v>
      </c>
      <c r="HN26" s="239" t="s">
        <v>504</v>
      </c>
      <c r="HO26" s="239" t="s">
        <v>504</v>
      </c>
    </row>
    <row r="27" spans="1:232" s="237" customFormat="1" ht="11.25" customHeight="1" x14ac:dyDescent="0.25">
      <c r="A27" s="486" t="s">
        <v>514</v>
      </c>
      <c r="B27" s="486"/>
      <c r="C27" s="486"/>
      <c r="D27" s="486"/>
      <c r="E27" s="486"/>
      <c r="F27" s="486"/>
      <c r="G27" s="486"/>
      <c r="H27" s="486"/>
      <c r="I27" s="486"/>
      <c r="J27" s="486"/>
      <c r="K27" s="486"/>
      <c r="L27" s="486"/>
      <c r="M27" s="486"/>
      <c r="N27" s="486"/>
      <c r="O27" s="486"/>
      <c r="P27" s="486"/>
    </row>
    <row r="28" spans="1:232" s="237" customFormat="1" ht="12" customHeight="1" x14ac:dyDescent="0.25">
      <c r="A28" s="240" t="s">
        <v>501</v>
      </c>
      <c r="B28" s="261" t="s">
        <v>523</v>
      </c>
      <c r="C28" s="236" t="s">
        <v>500</v>
      </c>
      <c r="D28" s="236"/>
      <c r="E28" s="236"/>
      <c r="F28" s="260"/>
      <c r="G28" s="260"/>
      <c r="H28" s="260"/>
      <c r="I28" s="260"/>
      <c r="J28" s="260"/>
      <c r="K28" s="260"/>
      <c r="L28" s="260"/>
      <c r="M28" s="260"/>
      <c r="N28" s="260"/>
      <c r="O28" s="260"/>
      <c r="P28" s="260"/>
    </row>
    <row r="29" spans="1:232" s="237" customFormat="1" ht="15" x14ac:dyDescent="0.25">
      <c r="A29" s="240" t="s">
        <v>499</v>
      </c>
      <c r="B29" s="499"/>
      <c r="C29" s="499"/>
      <c r="D29" s="499"/>
      <c r="E29" s="499"/>
      <c r="F29" s="499"/>
      <c r="G29" s="260"/>
      <c r="H29" s="260"/>
      <c r="I29" s="260"/>
      <c r="J29" s="260"/>
      <c r="K29" s="260"/>
      <c r="L29" s="260"/>
      <c r="M29" s="260"/>
      <c r="N29" s="260"/>
      <c r="O29" s="260"/>
      <c r="P29" s="260"/>
      <c r="HP29" s="239" t="s">
        <v>504</v>
      </c>
      <c r="HQ29" s="239" t="s">
        <v>504</v>
      </c>
      <c r="HR29" s="239" t="s">
        <v>504</v>
      </c>
      <c r="HS29" s="239" t="s">
        <v>504</v>
      </c>
      <c r="HT29" s="239" t="s">
        <v>504</v>
      </c>
    </row>
    <row r="30" spans="1:232" s="237" customFormat="1" ht="10.5" customHeight="1" x14ac:dyDescent="0.25">
      <c r="A30" s="240"/>
      <c r="B30" s="500" t="s">
        <v>498</v>
      </c>
      <c r="C30" s="500"/>
      <c r="D30" s="500"/>
      <c r="E30" s="500"/>
      <c r="F30" s="500"/>
      <c r="G30" s="257"/>
      <c r="H30" s="257"/>
      <c r="I30" s="257"/>
      <c r="J30" s="257"/>
      <c r="K30" s="257"/>
      <c r="L30" s="257"/>
      <c r="M30" s="257"/>
      <c r="N30" s="257"/>
      <c r="O30" s="259"/>
      <c r="P30" s="257"/>
    </row>
    <row r="31" spans="1:232" s="237" customFormat="1" ht="9.75" customHeight="1" x14ac:dyDescent="0.25">
      <c r="A31" s="240"/>
      <c r="B31" s="240"/>
      <c r="C31" s="240"/>
      <c r="D31" s="258"/>
      <c r="E31" s="258"/>
      <c r="F31" s="258"/>
      <c r="G31" s="258"/>
      <c r="H31" s="258"/>
      <c r="I31" s="258"/>
      <c r="J31" s="258"/>
      <c r="K31" s="258"/>
      <c r="L31" s="258"/>
      <c r="M31" s="258"/>
      <c r="N31" s="258"/>
      <c r="O31" s="257"/>
      <c r="P31" s="257"/>
    </row>
    <row r="32" spans="1:232" s="237" customFormat="1" ht="15" x14ac:dyDescent="0.25">
      <c r="A32" s="255" t="s">
        <v>524</v>
      </c>
      <c r="B32" s="238"/>
      <c r="C32" s="501" t="s">
        <v>646</v>
      </c>
      <c r="D32" s="501"/>
      <c r="E32" s="501"/>
      <c r="F32" s="501"/>
      <c r="G32" s="239"/>
      <c r="H32" s="239"/>
      <c r="I32" s="239"/>
      <c r="J32" s="239"/>
      <c r="K32" s="239"/>
      <c r="L32" s="239"/>
      <c r="M32" s="239"/>
      <c r="N32" s="239"/>
      <c r="O32" s="239"/>
      <c r="P32" s="239"/>
      <c r="HU32" s="239" t="s">
        <v>646</v>
      </c>
      <c r="HV32" s="239" t="s">
        <v>504</v>
      </c>
      <c r="HW32" s="239" t="s">
        <v>504</v>
      </c>
      <c r="HX32" s="239" t="s">
        <v>504</v>
      </c>
    </row>
    <row r="33" spans="1:240" s="237" customFormat="1" ht="9.75" customHeight="1" x14ac:dyDescent="0.25">
      <c r="A33" s="240"/>
      <c r="B33" s="238"/>
      <c r="C33" s="321"/>
      <c r="D33" s="322"/>
      <c r="E33" s="322"/>
      <c r="F33" s="322"/>
      <c r="G33" s="256"/>
      <c r="H33" s="256"/>
      <c r="I33" s="256"/>
      <c r="J33" s="256"/>
      <c r="K33" s="256"/>
      <c r="L33" s="256"/>
      <c r="M33" s="256"/>
      <c r="N33" s="256"/>
      <c r="O33" s="256"/>
      <c r="P33" s="256"/>
    </row>
    <row r="34" spans="1:240" s="237" customFormat="1" ht="12" customHeight="1" x14ac:dyDescent="0.25">
      <c r="A34" s="255" t="s">
        <v>497</v>
      </c>
      <c r="B34" s="238"/>
      <c r="C34" s="235"/>
      <c r="D34" s="271">
        <v>247.77</v>
      </c>
      <c r="E34" s="272" t="s">
        <v>488</v>
      </c>
      <c r="G34" s="238"/>
      <c r="H34" s="238"/>
      <c r="I34" s="238"/>
      <c r="J34" s="238"/>
      <c r="K34" s="238"/>
      <c r="L34" s="238"/>
      <c r="M34" s="238"/>
      <c r="N34" s="254"/>
      <c r="O34" s="254"/>
      <c r="P34" s="238"/>
    </row>
    <row r="35" spans="1:240" s="237" customFormat="1" ht="12" customHeight="1" x14ac:dyDescent="0.25">
      <c r="A35" s="240"/>
      <c r="B35" s="253" t="s">
        <v>496</v>
      </c>
      <c r="C35" s="252"/>
      <c r="D35" s="234"/>
      <c r="E35" s="272"/>
      <c r="G35" s="238"/>
    </row>
    <row r="36" spans="1:240" s="237" customFormat="1" ht="12" customHeight="1" x14ac:dyDescent="0.25">
      <c r="A36" s="240"/>
      <c r="B36" s="251" t="s">
        <v>495</v>
      </c>
      <c r="C36" s="235"/>
      <c r="D36" s="271">
        <v>193.02</v>
      </c>
      <c r="E36" s="272" t="s">
        <v>488</v>
      </c>
      <c r="I36" s="238"/>
      <c r="K36" s="238" t="s">
        <v>494</v>
      </c>
      <c r="L36" s="238"/>
      <c r="M36" s="238"/>
      <c r="N36" s="250"/>
      <c r="O36" s="271">
        <v>11.28</v>
      </c>
      <c r="P36" s="272" t="s">
        <v>488</v>
      </c>
    </row>
    <row r="37" spans="1:240" s="237" customFormat="1" ht="12" customHeight="1" x14ac:dyDescent="0.25">
      <c r="A37" s="240"/>
      <c r="B37" s="251" t="s">
        <v>493</v>
      </c>
      <c r="C37" s="323"/>
      <c r="D37" s="324">
        <v>13.46</v>
      </c>
      <c r="E37" s="272" t="s">
        <v>488</v>
      </c>
      <c r="I37" s="238"/>
      <c r="K37" s="238" t="s">
        <v>525</v>
      </c>
      <c r="L37" s="238"/>
      <c r="M37" s="238"/>
      <c r="N37" s="250"/>
      <c r="O37" s="271">
        <v>3.98</v>
      </c>
      <c r="P37" s="272" t="s">
        <v>488</v>
      </c>
    </row>
    <row r="38" spans="1:240" s="237" customFormat="1" ht="12" customHeight="1" x14ac:dyDescent="0.25">
      <c r="A38" s="240"/>
      <c r="B38" s="251" t="s">
        <v>491</v>
      </c>
      <c r="C38" s="323"/>
      <c r="D38" s="324">
        <v>0</v>
      </c>
      <c r="E38" s="272" t="s">
        <v>488</v>
      </c>
      <c r="I38" s="238"/>
      <c r="K38" s="238" t="s">
        <v>492</v>
      </c>
      <c r="L38" s="238"/>
      <c r="M38" s="238"/>
      <c r="N38" s="325"/>
      <c r="O38" s="324">
        <v>34.409999999999997</v>
      </c>
      <c r="P38" s="249" t="s">
        <v>526</v>
      </c>
    </row>
    <row r="39" spans="1:240" s="237" customFormat="1" ht="12" customHeight="1" x14ac:dyDescent="0.25">
      <c r="A39" s="240"/>
      <c r="B39" s="251" t="s">
        <v>489</v>
      </c>
      <c r="C39" s="323"/>
      <c r="D39" s="271">
        <v>0</v>
      </c>
      <c r="E39" s="272" t="s">
        <v>488</v>
      </c>
      <c r="I39" s="238"/>
      <c r="K39" s="238" t="s">
        <v>490</v>
      </c>
      <c r="L39" s="238"/>
      <c r="M39" s="238"/>
      <c r="N39" s="325"/>
      <c r="O39" s="324">
        <v>10.63</v>
      </c>
      <c r="P39" s="249" t="s">
        <v>526</v>
      </c>
    </row>
    <row r="40" spans="1:240" s="237" customFormat="1" ht="9.75" customHeight="1" x14ac:dyDescent="0.25">
      <c r="A40" s="240"/>
      <c r="B40" s="238"/>
      <c r="D40" s="273"/>
      <c r="E40" s="272"/>
      <c r="H40" s="238"/>
      <c r="I40" s="238"/>
      <c r="J40" s="238"/>
      <c r="K40" s="238"/>
      <c r="L40" s="238"/>
      <c r="M40" s="238"/>
      <c r="N40" s="256"/>
      <c r="O40" s="256"/>
      <c r="P40" s="238"/>
    </row>
    <row r="41" spans="1:240" s="237" customFormat="1" ht="11.25" customHeight="1" x14ac:dyDescent="0.25">
      <c r="A41" s="487" t="s">
        <v>487</v>
      </c>
      <c r="B41" s="488" t="s">
        <v>486</v>
      </c>
      <c r="C41" s="489" t="s">
        <v>485</v>
      </c>
      <c r="D41" s="490"/>
      <c r="E41" s="490"/>
      <c r="F41" s="490"/>
      <c r="G41" s="491"/>
      <c r="H41" s="488" t="s">
        <v>484</v>
      </c>
      <c r="I41" s="488" t="s">
        <v>23</v>
      </c>
      <c r="J41" s="488"/>
      <c r="K41" s="488"/>
      <c r="L41" s="489" t="s">
        <v>527</v>
      </c>
      <c r="M41" s="490"/>
      <c r="N41" s="490"/>
      <c r="O41" s="490"/>
      <c r="P41" s="491"/>
    </row>
    <row r="42" spans="1:240" s="237" customFormat="1" ht="11.25" customHeight="1" x14ac:dyDescent="0.25">
      <c r="A42" s="487"/>
      <c r="B42" s="488"/>
      <c r="C42" s="492"/>
      <c r="D42" s="493"/>
      <c r="E42" s="493"/>
      <c r="F42" s="493"/>
      <c r="G42" s="494"/>
      <c r="H42" s="488"/>
      <c r="I42" s="488"/>
      <c r="J42" s="488"/>
      <c r="K42" s="488"/>
      <c r="L42" s="495"/>
      <c r="M42" s="496"/>
      <c r="N42" s="496"/>
      <c r="O42" s="496"/>
      <c r="P42" s="497"/>
    </row>
    <row r="43" spans="1:240" s="237" customFormat="1" ht="54" customHeight="1" x14ac:dyDescent="0.25">
      <c r="A43" s="487"/>
      <c r="B43" s="488"/>
      <c r="C43" s="495"/>
      <c r="D43" s="496"/>
      <c r="E43" s="496"/>
      <c r="F43" s="496"/>
      <c r="G43" s="497"/>
      <c r="H43" s="488"/>
      <c r="I43" s="326" t="s">
        <v>528</v>
      </c>
      <c r="J43" s="326" t="s">
        <v>482</v>
      </c>
      <c r="K43" s="326" t="s">
        <v>483</v>
      </c>
      <c r="L43" s="326" t="s">
        <v>529</v>
      </c>
      <c r="M43" s="326" t="s">
        <v>530</v>
      </c>
      <c r="N43" s="326" t="s">
        <v>531</v>
      </c>
      <c r="O43" s="326" t="s">
        <v>482</v>
      </c>
      <c r="P43" s="326" t="s">
        <v>532</v>
      </c>
    </row>
    <row r="44" spans="1:240" s="237" customFormat="1" ht="13.5" customHeight="1" x14ac:dyDescent="0.25">
      <c r="A44" s="327">
        <v>1</v>
      </c>
      <c r="B44" s="328">
        <v>2</v>
      </c>
      <c r="C44" s="502">
        <v>3</v>
      </c>
      <c r="D44" s="503"/>
      <c r="E44" s="503"/>
      <c r="F44" s="503"/>
      <c r="G44" s="504"/>
      <c r="H44" s="328">
        <v>4</v>
      </c>
      <c r="I44" s="328">
        <v>5</v>
      </c>
      <c r="J44" s="328">
        <v>6</v>
      </c>
      <c r="K44" s="328">
        <v>7</v>
      </c>
      <c r="L44" s="328">
        <v>8</v>
      </c>
      <c r="M44" s="328">
        <v>9</v>
      </c>
      <c r="N44" s="328">
        <v>10</v>
      </c>
      <c r="O44" s="328">
        <v>11</v>
      </c>
      <c r="P44" s="328">
        <v>12</v>
      </c>
    </row>
    <row r="45" spans="1:240" s="237" customFormat="1" ht="15" x14ac:dyDescent="0.25">
      <c r="A45" s="505" t="s">
        <v>533</v>
      </c>
      <c r="B45" s="506"/>
      <c r="C45" s="506"/>
      <c r="D45" s="506"/>
      <c r="E45" s="506"/>
      <c r="F45" s="506"/>
      <c r="G45" s="506"/>
      <c r="H45" s="506"/>
      <c r="I45" s="506"/>
      <c r="J45" s="506"/>
      <c r="K45" s="506"/>
      <c r="L45" s="506"/>
      <c r="M45" s="506"/>
      <c r="N45" s="506"/>
      <c r="O45" s="506"/>
      <c r="P45" s="507"/>
      <c r="HY45" s="227" t="s">
        <v>533</v>
      </c>
    </row>
    <row r="46" spans="1:240" s="237" customFormat="1" ht="23.25" x14ac:dyDescent="0.25">
      <c r="A46" s="329" t="s">
        <v>65</v>
      </c>
      <c r="B46" s="330" t="s">
        <v>534</v>
      </c>
      <c r="C46" s="508" t="s">
        <v>481</v>
      </c>
      <c r="D46" s="508"/>
      <c r="E46" s="508"/>
      <c r="F46" s="508"/>
      <c r="G46" s="508"/>
      <c r="H46" s="331" t="s">
        <v>535</v>
      </c>
      <c r="I46" s="332">
        <v>2</v>
      </c>
      <c r="J46" s="333">
        <v>1</v>
      </c>
      <c r="K46" s="333">
        <v>2</v>
      </c>
      <c r="L46" s="334"/>
      <c r="M46" s="332"/>
      <c r="N46" s="335"/>
      <c r="O46" s="332"/>
      <c r="P46" s="336"/>
      <c r="HY46" s="227"/>
      <c r="HZ46" s="227" t="s">
        <v>481</v>
      </c>
      <c r="IA46" s="227" t="s">
        <v>504</v>
      </c>
      <c r="IB46" s="227" t="s">
        <v>504</v>
      </c>
      <c r="IC46" s="227" t="s">
        <v>504</v>
      </c>
      <c r="ID46" s="227" t="s">
        <v>504</v>
      </c>
    </row>
    <row r="47" spans="1:240" s="237" customFormat="1" ht="15" x14ac:dyDescent="0.25">
      <c r="A47" s="274"/>
      <c r="B47" s="275" t="s">
        <v>65</v>
      </c>
      <c r="C47" s="478" t="s">
        <v>536</v>
      </c>
      <c r="D47" s="478"/>
      <c r="E47" s="478"/>
      <c r="F47" s="478"/>
      <c r="G47" s="478"/>
      <c r="H47" s="276" t="s">
        <v>474</v>
      </c>
      <c r="I47" s="277"/>
      <c r="J47" s="277"/>
      <c r="K47" s="278">
        <v>6.12</v>
      </c>
      <c r="L47" s="279"/>
      <c r="M47" s="277"/>
      <c r="N47" s="279"/>
      <c r="O47" s="277"/>
      <c r="P47" s="280">
        <v>1931.66</v>
      </c>
      <c r="HY47" s="227"/>
      <c r="HZ47" s="227"/>
      <c r="IA47" s="227"/>
      <c r="IB47" s="227"/>
      <c r="IC47" s="227"/>
      <c r="ID47" s="227"/>
      <c r="IE47" s="239" t="s">
        <v>536</v>
      </c>
    </row>
    <row r="48" spans="1:240" s="237" customFormat="1" ht="15" x14ac:dyDescent="0.25">
      <c r="A48" s="281"/>
      <c r="B48" s="275" t="s">
        <v>537</v>
      </c>
      <c r="C48" s="478" t="s">
        <v>538</v>
      </c>
      <c r="D48" s="478"/>
      <c r="E48" s="478"/>
      <c r="F48" s="478"/>
      <c r="G48" s="478"/>
      <c r="H48" s="276" t="s">
        <v>474</v>
      </c>
      <c r="I48" s="278">
        <v>3.06</v>
      </c>
      <c r="J48" s="277"/>
      <c r="K48" s="278">
        <v>6.12</v>
      </c>
      <c r="L48" s="228"/>
      <c r="M48" s="231"/>
      <c r="N48" s="282">
        <v>315.63</v>
      </c>
      <c r="O48" s="277"/>
      <c r="P48" s="280">
        <v>1931.66</v>
      </c>
      <c r="Q48" s="283"/>
      <c r="R48" s="283"/>
      <c r="HY48" s="227"/>
      <c r="HZ48" s="227"/>
      <c r="IA48" s="227"/>
      <c r="IB48" s="227"/>
      <c r="IC48" s="227"/>
      <c r="ID48" s="227"/>
      <c r="IE48" s="239"/>
      <c r="IF48" s="239" t="s">
        <v>538</v>
      </c>
    </row>
    <row r="49" spans="1:243" s="237" customFormat="1" ht="15" x14ac:dyDescent="0.25">
      <c r="A49" s="274"/>
      <c r="B49" s="275" t="s">
        <v>63</v>
      </c>
      <c r="C49" s="478" t="s">
        <v>475</v>
      </c>
      <c r="D49" s="478"/>
      <c r="E49" s="478"/>
      <c r="F49" s="478"/>
      <c r="G49" s="478"/>
      <c r="H49" s="276"/>
      <c r="I49" s="277"/>
      <c r="J49" s="277"/>
      <c r="K49" s="277"/>
      <c r="L49" s="279"/>
      <c r="M49" s="277"/>
      <c r="N49" s="279"/>
      <c r="O49" s="277"/>
      <c r="P49" s="280">
        <v>3777.92</v>
      </c>
      <c r="HY49" s="227"/>
      <c r="HZ49" s="227"/>
      <c r="IA49" s="227"/>
      <c r="IB49" s="227"/>
      <c r="IC49" s="227"/>
      <c r="ID49" s="227"/>
      <c r="IE49" s="239" t="s">
        <v>475</v>
      </c>
      <c r="IF49" s="239"/>
    </row>
    <row r="50" spans="1:243" s="237" customFormat="1" ht="15" x14ac:dyDescent="0.25">
      <c r="A50" s="274"/>
      <c r="B50" s="275"/>
      <c r="C50" s="478" t="s">
        <v>539</v>
      </c>
      <c r="D50" s="478"/>
      <c r="E50" s="478"/>
      <c r="F50" s="478"/>
      <c r="G50" s="478"/>
      <c r="H50" s="276" t="s">
        <v>474</v>
      </c>
      <c r="I50" s="277"/>
      <c r="J50" s="277"/>
      <c r="K50" s="278">
        <v>1.74</v>
      </c>
      <c r="L50" s="279"/>
      <c r="M50" s="277"/>
      <c r="N50" s="279"/>
      <c r="O50" s="277"/>
      <c r="P50" s="284">
        <v>665.4</v>
      </c>
      <c r="HY50" s="227"/>
      <c r="HZ50" s="227"/>
      <c r="IA50" s="227"/>
      <c r="IB50" s="227"/>
      <c r="IC50" s="227"/>
      <c r="ID50" s="227"/>
      <c r="IE50" s="239" t="s">
        <v>539</v>
      </c>
      <c r="IF50" s="239"/>
    </row>
    <row r="51" spans="1:243" s="237" customFormat="1" ht="23.25" x14ac:dyDescent="0.25">
      <c r="A51" s="281"/>
      <c r="B51" s="275" t="s">
        <v>540</v>
      </c>
      <c r="C51" s="478" t="s">
        <v>541</v>
      </c>
      <c r="D51" s="478"/>
      <c r="E51" s="478"/>
      <c r="F51" s="478"/>
      <c r="G51" s="478"/>
      <c r="H51" s="276" t="s">
        <v>647</v>
      </c>
      <c r="I51" s="278">
        <v>0.68</v>
      </c>
      <c r="J51" s="277"/>
      <c r="K51" s="278">
        <v>1.36</v>
      </c>
      <c r="L51" s="233">
        <v>2088.77</v>
      </c>
      <c r="M51" s="232">
        <v>1.25</v>
      </c>
      <c r="N51" s="282">
        <v>2610.96</v>
      </c>
      <c r="O51" s="277"/>
      <c r="P51" s="280">
        <v>3550.91</v>
      </c>
      <c r="Q51" s="283"/>
      <c r="R51" s="283"/>
      <c r="HY51" s="227"/>
      <c r="HZ51" s="227"/>
      <c r="IA51" s="227"/>
      <c r="IB51" s="227"/>
      <c r="IC51" s="227"/>
      <c r="ID51" s="227"/>
      <c r="IE51" s="239"/>
      <c r="IF51" s="239" t="s">
        <v>541</v>
      </c>
    </row>
    <row r="52" spans="1:243" s="237" customFormat="1" ht="15" x14ac:dyDescent="0.25">
      <c r="A52" s="285"/>
      <c r="B52" s="275" t="s">
        <v>542</v>
      </c>
      <c r="C52" s="478" t="s">
        <v>543</v>
      </c>
      <c r="D52" s="478"/>
      <c r="E52" s="478"/>
      <c r="F52" s="478"/>
      <c r="G52" s="478"/>
      <c r="H52" s="276" t="s">
        <v>474</v>
      </c>
      <c r="I52" s="278">
        <v>0.68</v>
      </c>
      <c r="J52" s="277"/>
      <c r="K52" s="278">
        <v>1.36</v>
      </c>
      <c r="L52" s="279"/>
      <c r="M52" s="277"/>
      <c r="N52" s="286">
        <v>393.58</v>
      </c>
      <c r="O52" s="277"/>
      <c r="P52" s="284">
        <v>535.27</v>
      </c>
      <c r="HY52" s="227"/>
      <c r="HZ52" s="227"/>
      <c r="IA52" s="227"/>
      <c r="IB52" s="227"/>
      <c r="IC52" s="227"/>
      <c r="ID52" s="227"/>
      <c r="IE52" s="239"/>
      <c r="IF52" s="239"/>
      <c r="IG52" s="239" t="s">
        <v>543</v>
      </c>
    </row>
    <row r="53" spans="1:243" s="237" customFormat="1" ht="15" x14ac:dyDescent="0.25">
      <c r="A53" s="281"/>
      <c r="B53" s="275" t="s">
        <v>544</v>
      </c>
      <c r="C53" s="478" t="s">
        <v>545</v>
      </c>
      <c r="D53" s="478"/>
      <c r="E53" s="478"/>
      <c r="F53" s="478"/>
      <c r="G53" s="478"/>
      <c r="H53" s="276" t="s">
        <v>647</v>
      </c>
      <c r="I53" s="278">
        <v>0.19</v>
      </c>
      <c r="J53" s="277"/>
      <c r="K53" s="278">
        <v>0.38</v>
      </c>
      <c r="L53" s="248">
        <v>477.92</v>
      </c>
      <c r="M53" s="232">
        <v>1.25</v>
      </c>
      <c r="N53" s="282">
        <v>597.4</v>
      </c>
      <c r="O53" s="277"/>
      <c r="P53" s="280">
        <v>227.01</v>
      </c>
      <c r="Q53" s="283"/>
      <c r="R53" s="283"/>
      <c r="HY53" s="227"/>
      <c r="HZ53" s="227"/>
      <c r="IA53" s="227"/>
      <c r="IB53" s="227"/>
      <c r="IC53" s="227"/>
      <c r="ID53" s="227"/>
      <c r="IE53" s="239"/>
      <c r="IF53" s="239" t="s">
        <v>545</v>
      </c>
      <c r="IG53" s="239"/>
    </row>
    <row r="54" spans="1:243" s="237" customFormat="1" ht="15" x14ac:dyDescent="0.25">
      <c r="A54" s="285"/>
      <c r="B54" s="275" t="s">
        <v>546</v>
      </c>
      <c r="C54" s="478" t="s">
        <v>547</v>
      </c>
      <c r="D54" s="478"/>
      <c r="E54" s="478"/>
      <c r="F54" s="478"/>
      <c r="G54" s="478"/>
      <c r="H54" s="276" t="s">
        <v>474</v>
      </c>
      <c r="I54" s="278">
        <v>0.19</v>
      </c>
      <c r="J54" s="277"/>
      <c r="K54" s="278">
        <v>0.38</v>
      </c>
      <c r="L54" s="279"/>
      <c r="M54" s="277"/>
      <c r="N54" s="286">
        <v>342.46</v>
      </c>
      <c r="O54" s="277"/>
      <c r="P54" s="284">
        <v>130.13</v>
      </c>
      <c r="HY54" s="227"/>
      <c r="HZ54" s="227"/>
      <c r="IA54" s="227"/>
      <c r="IB54" s="227"/>
      <c r="IC54" s="227"/>
      <c r="ID54" s="227"/>
      <c r="IE54" s="239"/>
      <c r="IF54" s="239"/>
      <c r="IG54" s="239" t="s">
        <v>547</v>
      </c>
    </row>
    <row r="55" spans="1:243" s="237" customFormat="1" ht="15" x14ac:dyDescent="0.25">
      <c r="A55" s="274"/>
      <c r="B55" s="275" t="s">
        <v>61</v>
      </c>
      <c r="C55" s="478" t="s">
        <v>478</v>
      </c>
      <c r="D55" s="478"/>
      <c r="E55" s="478"/>
      <c r="F55" s="478"/>
      <c r="G55" s="478"/>
      <c r="H55" s="276"/>
      <c r="I55" s="277"/>
      <c r="J55" s="277"/>
      <c r="K55" s="277"/>
      <c r="L55" s="279"/>
      <c r="M55" s="277"/>
      <c r="N55" s="279"/>
      <c r="O55" s="277"/>
      <c r="P55" s="284">
        <v>179.4</v>
      </c>
      <c r="HY55" s="227"/>
      <c r="HZ55" s="227"/>
      <c r="IA55" s="227"/>
      <c r="IB55" s="227"/>
      <c r="IC55" s="227"/>
      <c r="ID55" s="227"/>
      <c r="IE55" s="239" t="s">
        <v>478</v>
      </c>
      <c r="IF55" s="239"/>
      <c r="IG55" s="239"/>
    </row>
    <row r="56" spans="1:243" s="237" customFormat="1" ht="15" x14ac:dyDescent="0.25">
      <c r="A56" s="281"/>
      <c r="B56" s="275" t="s">
        <v>548</v>
      </c>
      <c r="C56" s="478" t="s">
        <v>549</v>
      </c>
      <c r="D56" s="478"/>
      <c r="E56" s="478"/>
      <c r="F56" s="478"/>
      <c r="G56" s="478"/>
      <c r="H56" s="276" t="s">
        <v>550</v>
      </c>
      <c r="I56" s="287">
        <v>0.1</v>
      </c>
      <c r="J56" s="277"/>
      <c r="K56" s="287">
        <v>0.2</v>
      </c>
      <c r="L56" s="248">
        <v>238.29</v>
      </c>
      <c r="M56" s="232">
        <v>1.56</v>
      </c>
      <c r="N56" s="282">
        <v>371.73</v>
      </c>
      <c r="O56" s="277"/>
      <c r="P56" s="280">
        <v>74.349999999999994</v>
      </c>
      <c r="Q56" s="283"/>
      <c r="R56" s="283"/>
      <c r="HY56" s="227"/>
      <c r="HZ56" s="227"/>
      <c r="IA56" s="227"/>
      <c r="IB56" s="227"/>
      <c r="IC56" s="227"/>
      <c r="ID56" s="227"/>
      <c r="IE56" s="239"/>
      <c r="IF56" s="239" t="s">
        <v>549</v>
      </c>
      <c r="IG56" s="239"/>
    </row>
    <row r="57" spans="1:243" s="237" customFormat="1" ht="15" x14ac:dyDescent="0.25">
      <c r="A57" s="281"/>
      <c r="B57" s="275" t="s">
        <v>551</v>
      </c>
      <c r="C57" s="478" t="s">
        <v>552</v>
      </c>
      <c r="D57" s="478"/>
      <c r="E57" s="478"/>
      <c r="F57" s="478"/>
      <c r="G57" s="478"/>
      <c r="H57" s="276" t="s">
        <v>550</v>
      </c>
      <c r="I57" s="278">
        <v>0.03</v>
      </c>
      <c r="J57" s="277"/>
      <c r="K57" s="278">
        <v>0.06</v>
      </c>
      <c r="L57" s="248">
        <v>58.53</v>
      </c>
      <c r="M57" s="232">
        <v>1.56</v>
      </c>
      <c r="N57" s="282">
        <v>91.31</v>
      </c>
      <c r="O57" s="277"/>
      <c r="P57" s="280">
        <v>5.48</v>
      </c>
      <c r="Q57" s="283"/>
      <c r="R57" s="283"/>
      <c r="HY57" s="227"/>
      <c r="HZ57" s="227"/>
      <c r="IA57" s="227"/>
      <c r="IB57" s="227"/>
      <c r="IC57" s="227"/>
      <c r="ID57" s="227"/>
      <c r="IE57" s="239"/>
      <c r="IF57" s="239" t="s">
        <v>552</v>
      </c>
      <c r="IG57" s="239"/>
    </row>
    <row r="58" spans="1:243" s="237" customFormat="1" ht="15" x14ac:dyDescent="0.25">
      <c r="A58" s="281"/>
      <c r="B58" s="275" t="s">
        <v>553</v>
      </c>
      <c r="C58" s="478" t="s">
        <v>554</v>
      </c>
      <c r="D58" s="478"/>
      <c r="E58" s="478"/>
      <c r="F58" s="478"/>
      <c r="G58" s="478"/>
      <c r="H58" s="276" t="s">
        <v>550</v>
      </c>
      <c r="I58" s="278">
        <v>0.02</v>
      </c>
      <c r="J58" s="277"/>
      <c r="K58" s="278">
        <v>0.04</v>
      </c>
      <c r="L58" s="248">
        <v>56.11</v>
      </c>
      <c r="M58" s="232">
        <v>1.47</v>
      </c>
      <c r="N58" s="282">
        <v>82.48</v>
      </c>
      <c r="O58" s="277"/>
      <c r="P58" s="280">
        <v>3.3</v>
      </c>
      <c r="Q58" s="283"/>
      <c r="R58" s="283"/>
      <c r="HY58" s="227"/>
      <c r="HZ58" s="227"/>
      <c r="IA58" s="227"/>
      <c r="IB58" s="227"/>
      <c r="IC58" s="227"/>
      <c r="ID58" s="227"/>
      <c r="IE58" s="239"/>
      <c r="IF58" s="239" t="s">
        <v>554</v>
      </c>
      <c r="IG58" s="239"/>
    </row>
    <row r="59" spans="1:243" s="237" customFormat="1" ht="15" x14ac:dyDescent="0.25">
      <c r="A59" s="281"/>
      <c r="B59" s="275" t="s">
        <v>555</v>
      </c>
      <c r="C59" s="478" t="s">
        <v>556</v>
      </c>
      <c r="D59" s="478"/>
      <c r="E59" s="478"/>
      <c r="F59" s="478"/>
      <c r="G59" s="478"/>
      <c r="H59" s="276" t="s">
        <v>476</v>
      </c>
      <c r="I59" s="288">
        <v>4.0000000000000002E-4</v>
      </c>
      <c r="J59" s="277"/>
      <c r="K59" s="288">
        <v>8.0000000000000004E-4</v>
      </c>
      <c r="L59" s="233">
        <v>61265.39</v>
      </c>
      <c r="M59" s="232">
        <v>1.56</v>
      </c>
      <c r="N59" s="282">
        <v>95574.01</v>
      </c>
      <c r="O59" s="277"/>
      <c r="P59" s="280">
        <v>76.459999999999994</v>
      </c>
      <c r="Q59" s="283"/>
      <c r="R59" s="283"/>
      <c r="HY59" s="227"/>
      <c r="HZ59" s="227"/>
      <c r="IA59" s="227"/>
      <c r="IB59" s="227"/>
      <c r="IC59" s="227"/>
      <c r="ID59" s="227"/>
      <c r="IE59" s="239"/>
      <c r="IF59" s="239" t="s">
        <v>556</v>
      </c>
      <c r="IG59" s="239"/>
    </row>
    <row r="60" spans="1:243" s="237" customFormat="1" ht="15" x14ac:dyDescent="0.25">
      <c r="A60" s="281"/>
      <c r="B60" s="275" t="s">
        <v>557</v>
      </c>
      <c r="C60" s="478" t="s">
        <v>558</v>
      </c>
      <c r="D60" s="478"/>
      <c r="E60" s="478"/>
      <c r="F60" s="478"/>
      <c r="G60" s="478"/>
      <c r="H60" s="276" t="s">
        <v>476</v>
      </c>
      <c r="I60" s="288">
        <v>1E-4</v>
      </c>
      <c r="J60" s="277"/>
      <c r="K60" s="288">
        <v>2.0000000000000001E-4</v>
      </c>
      <c r="L60" s="228"/>
      <c r="M60" s="231"/>
      <c r="N60" s="282">
        <v>99070.83</v>
      </c>
      <c r="O60" s="277"/>
      <c r="P60" s="280">
        <v>19.809999999999999</v>
      </c>
      <c r="Q60" s="283"/>
      <c r="R60" s="283"/>
      <c r="HY60" s="227"/>
      <c r="HZ60" s="227"/>
      <c r="IA60" s="227"/>
      <c r="IB60" s="227"/>
      <c r="IC60" s="227"/>
      <c r="ID60" s="227"/>
      <c r="IE60" s="239"/>
      <c r="IF60" s="239" t="s">
        <v>558</v>
      </c>
      <c r="IG60" s="239"/>
    </row>
    <row r="61" spans="1:243" s="237" customFormat="1" ht="15" x14ac:dyDescent="0.25">
      <c r="A61" s="244"/>
      <c r="B61" s="245"/>
      <c r="C61" s="509" t="s">
        <v>648</v>
      </c>
      <c r="D61" s="509"/>
      <c r="E61" s="509"/>
      <c r="F61" s="509"/>
      <c r="G61" s="509"/>
      <c r="H61" s="331"/>
      <c r="I61" s="332"/>
      <c r="J61" s="332"/>
      <c r="K61" s="332"/>
      <c r="L61" s="334"/>
      <c r="M61" s="332"/>
      <c r="N61" s="337"/>
      <c r="O61" s="332"/>
      <c r="P61" s="338">
        <v>6554.38</v>
      </c>
      <c r="Q61" s="283"/>
      <c r="R61" s="283"/>
      <c r="HY61" s="227"/>
      <c r="HZ61" s="227"/>
      <c r="IA61" s="227"/>
      <c r="IB61" s="227"/>
      <c r="IC61" s="227"/>
      <c r="ID61" s="227"/>
      <c r="IE61" s="239"/>
      <c r="IF61" s="239"/>
      <c r="IG61" s="239"/>
      <c r="IH61" s="227" t="s">
        <v>648</v>
      </c>
    </row>
    <row r="62" spans="1:243" s="237" customFormat="1" ht="15" x14ac:dyDescent="0.25">
      <c r="A62" s="285"/>
      <c r="B62" s="275"/>
      <c r="C62" s="478" t="s">
        <v>649</v>
      </c>
      <c r="D62" s="478"/>
      <c r="E62" s="478"/>
      <c r="F62" s="478"/>
      <c r="G62" s="478"/>
      <c r="H62" s="276"/>
      <c r="I62" s="277"/>
      <c r="J62" s="277"/>
      <c r="K62" s="277"/>
      <c r="L62" s="279"/>
      <c r="M62" s="277"/>
      <c r="N62" s="279"/>
      <c r="O62" s="277"/>
      <c r="P62" s="280">
        <v>2597.06</v>
      </c>
      <c r="HY62" s="227"/>
      <c r="HZ62" s="227"/>
      <c r="IA62" s="227"/>
      <c r="IB62" s="227"/>
      <c r="IC62" s="227"/>
      <c r="ID62" s="227"/>
      <c r="IE62" s="239"/>
      <c r="IF62" s="239"/>
      <c r="IG62" s="239"/>
      <c r="IH62" s="227"/>
      <c r="II62" s="239" t="s">
        <v>649</v>
      </c>
    </row>
    <row r="63" spans="1:243" s="237" customFormat="1" ht="15" x14ac:dyDescent="0.25">
      <c r="A63" s="285"/>
      <c r="B63" s="275" t="s">
        <v>650</v>
      </c>
      <c r="C63" s="478" t="s">
        <v>651</v>
      </c>
      <c r="D63" s="478"/>
      <c r="E63" s="478"/>
      <c r="F63" s="478"/>
      <c r="G63" s="478"/>
      <c r="H63" s="276" t="s">
        <v>460</v>
      </c>
      <c r="I63" s="289">
        <v>103</v>
      </c>
      <c r="J63" s="277"/>
      <c r="K63" s="289">
        <v>103</v>
      </c>
      <c r="L63" s="279"/>
      <c r="M63" s="277"/>
      <c r="N63" s="279"/>
      <c r="O63" s="277"/>
      <c r="P63" s="280">
        <v>2674.97</v>
      </c>
      <c r="HY63" s="227"/>
      <c r="HZ63" s="227"/>
      <c r="IA63" s="227"/>
      <c r="IB63" s="227"/>
      <c r="IC63" s="227"/>
      <c r="ID63" s="227"/>
      <c r="IE63" s="239"/>
      <c r="IF63" s="239"/>
      <c r="IG63" s="239"/>
      <c r="IH63" s="227"/>
      <c r="II63" s="239" t="s">
        <v>651</v>
      </c>
    </row>
    <row r="64" spans="1:243" s="237" customFormat="1" ht="15" x14ac:dyDescent="0.25">
      <c r="A64" s="285"/>
      <c r="B64" s="275" t="s">
        <v>652</v>
      </c>
      <c r="C64" s="478" t="s">
        <v>653</v>
      </c>
      <c r="D64" s="478"/>
      <c r="E64" s="478"/>
      <c r="F64" s="478"/>
      <c r="G64" s="478"/>
      <c r="H64" s="276" t="s">
        <v>460</v>
      </c>
      <c r="I64" s="289">
        <v>60</v>
      </c>
      <c r="J64" s="277"/>
      <c r="K64" s="289">
        <v>60</v>
      </c>
      <c r="L64" s="279"/>
      <c r="M64" s="277"/>
      <c r="N64" s="279"/>
      <c r="O64" s="277"/>
      <c r="P64" s="280">
        <v>1558.24</v>
      </c>
      <c r="HY64" s="227"/>
      <c r="HZ64" s="227"/>
      <c r="IA64" s="227"/>
      <c r="IB64" s="227"/>
      <c r="IC64" s="227"/>
      <c r="ID64" s="227"/>
      <c r="IE64" s="239"/>
      <c r="IF64" s="239"/>
      <c r="IG64" s="239"/>
      <c r="IH64" s="227"/>
      <c r="II64" s="239" t="s">
        <v>653</v>
      </c>
    </row>
    <row r="65" spans="1:244" s="237" customFormat="1" ht="15" x14ac:dyDescent="0.25">
      <c r="A65" s="247"/>
      <c r="B65" s="242"/>
      <c r="C65" s="509" t="s">
        <v>473</v>
      </c>
      <c r="D65" s="509"/>
      <c r="E65" s="509"/>
      <c r="F65" s="509"/>
      <c r="G65" s="509"/>
      <c r="H65" s="331"/>
      <c r="I65" s="332"/>
      <c r="J65" s="332"/>
      <c r="K65" s="332"/>
      <c r="L65" s="334"/>
      <c r="M65" s="332"/>
      <c r="N65" s="337">
        <v>5393.8</v>
      </c>
      <c r="O65" s="332"/>
      <c r="P65" s="338">
        <v>10787.59</v>
      </c>
      <c r="HY65" s="227"/>
      <c r="HZ65" s="227"/>
      <c r="IA65" s="227"/>
      <c r="IB65" s="227"/>
      <c r="IC65" s="227"/>
      <c r="ID65" s="227"/>
      <c r="IE65" s="239"/>
      <c r="IF65" s="239"/>
      <c r="IG65" s="239"/>
      <c r="IH65" s="227"/>
      <c r="II65" s="239"/>
      <c r="IJ65" s="227" t="s">
        <v>473</v>
      </c>
    </row>
    <row r="66" spans="1:244" s="237" customFormat="1" ht="0.75" customHeight="1" x14ac:dyDescent="0.25">
      <c r="A66" s="298"/>
      <c r="B66" s="299"/>
      <c r="C66" s="299"/>
      <c r="D66" s="299"/>
      <c r="E66" s="299"/>
      <c r="F66" s="299"/>
      <c r="G66" s="299"/>
      <c r="H66" s="300"/>
      <c r="I66" s="301"/>
      <c r="J66" s="301"/>
      <c r="K66" s="301"/>
      <c r="L66" s="302"/>
      <c r="M66" s="301"/>
      <c r="N66" s="302"/>
      <c r="O66" s="301"/>
      <c r="P66" s="303"/>
      <c r="HY66" s="227"/>
      <c r="HZ66" s="227"/>
      <c r="IA66" s="227"/>
      <c r="IB66" s="227"/>
      <c r="IC66" s="227"/>
      <c r="ID66" s="227"/>
      <c r="IE66" s="239"/>
      <c r="IF66" s="239"/>
      <c r="IG66" s="239"/>
      <c r="IH66" s="227"/>
      <c r="II66" s="239"/>
      <c r="IJ66" s="227"/>
    </row>
    <row r="67" spans="1:244" s="237" customFormat="1" ht="23.25" x14ac:dyDescent="0.25">
      <c r="A67" s="329" t="s">
        <v>63</v>
      </c>
      <c r="B67" s="330" t="s">
        <v>559</v>
      </c>
      <c r="C67" s="508" t="s">
        <v>480</v>
      </c>
      <c r="D67" s="508"/>
      <c r="E67" s="508"/>
      <c r="F67" s="508"/>
      <c r="G67" s="508"/>
      <c r="H67" s="331" t="s">
        <v>535</v>
      </c>
      <c r="I67" s="332">
        <v>1</v>
      </c>
      <c r="J67" s="333">
        <v>1</v>
      </c>
      <c r="K67" s="333">
        <v>1</v>
      </c>
      <c r="L67" s="334"/>
      <c r="M67" s="332"/>
      <c r="N67" s="335"/>
      <c r="O67" s="332"/>
      <c r="P67" s="336"/>
      <c r="HY67" s="227"/>
      <c r="HZ67" s="227" t="s">
        <v>480</v>
      </c>
      <c r="IA67" s="227" t="s">
        <v>504</v>
      </c>
      <c r="IB67" s="227" t="s">
        <v>504</v>
      </c>
      <c r="IC67" s="227" t="s">
        <v>504</v>
      </c>
      <c r="ID67" s="227" t="s">
        <v>504</v>
      </c>
      <c r="IE67" s="239"/>
      <c r="IF67" s="239"/>
      <c r="IG67" s="239"/>
      <c r="IH67" s="227"/>
      <c r="II67" s="239"/>
      <c r="IJ67" s="227"/>
    </row>
    <row r="68" spans="1:244" s="237" customFormat="1" ht="15" x14ac:dyDescent="0.25">
      <c r="A68" s="274"/>
      <c r="B68" s="275" t="s">
        <v>65</v>
      </c>
      <c r="C68" s="478" t="s">
        <v>536</v>
      </c>
      <c r="D68" s="478"/>
      <c r="E68" s="478"/>
      <c r="F68" s="478"/>
      <c r="G68" s="478"/>
      <c r="H68" s="276" t="s">
        <v>474</v>
      </c>
      <c r="I68" s="277"/>
      <c r="J68" s="277"/>
      <c r="K68" s="278">
        <v>5.98</v>
      </c>
      <c r="L68" s="279"/>
      <c r="M68" s="277"/>
      <c r="N68" s="279"/>
      <c r="O68" s="277"/>
      <c r="P68" s="280">
        <v>1887.47</v>
      </c>
      <c r="HY68" s="227"/>
      <c r="HZ68" s="227"/>
      <c r="IA68" s="227"/>
      <c r="IB68" s="227"/>
      <c r="IC68" s="227"/>
      <c r="ID68" s="227"/>
      <c r="IE68" s="239" t="s">
        <v>536</v>
      </c>
      <c r="IF68" s="239"/>
      <c r="IG68" s="239"/>
      <c r="IH68" s="227"/>
      <c r="II68" s="239"/>
      <c r="IJ68" s="227"/>
    </row>
    <row r="69" spans="1:244" s="237" customFormat="1" ht="15" x14ac:dyDescent="0.25">
      <c r="A69" s="281"/>
      <c r="B69" s="275" t="s">
        <v>537</v>
      </c>
      <c r="C69" s="478" t="s">
        <v>538</v>
      </c>
      <c r="D69" s="478"/>
      <c r="E69" s="478"/>
      <c r="F69" s="478"/>
      <c r="G69" s="478"/>
      <c r="H69" s="276" t="s">
        <v>474</v>
      </c>
      <c r="I69" s="278">
        <v>5.98</v>
      </c>
      <c r="J69" s="277"/>
      <c r="K69" s="278">
        <v>5.98</v>
      </c>
      <c r="L69" s="228"/>
      <c r="M69" s="231"/>
      <c r="N69" s="282">
        <v>315.63</v>
      </c>
      <c r="O69" s="277"/>
      <c r="P69" s="280">
        <v>1887.47</v>
      </c>
      <c r="Q69" s="283"/>
      <c r="R69" s="283"/>
      <c r="HY69" s="227"/>
      <c r="HZ69" s="227"/>
      <c r="IA69" s="227"/>
      <c r="IB69" s="227"/>
      <c r="IC69" s="227"/>
      <c r="ID69" s="227"/>
      <c r="IE69" s="239"/>
      <c r="IF69" s="239" t="s">
        <v>538</v>
      </c>
      <c r="IG69" s="239"/>
      <c r="IH69" s="227"/>
      <c r="II69" s="239"/>
      <c r="IJ69" s="227"/>
    </row>
    <row r="70" spans="1:244" s="237" customFormat="1" ht="15" x14ac:dyDescent="0.25">
      <c r="A70" s="274"/>
      <c r="B70" s="275" t="s">
        <v>63</v>
      </c>
      <c r="C70" s="478" t="s">
        <v>475</v>
      </c>
      <c r="D70" s="478"/>
      <c r="E70" s="478"/>
      <c r="F70" s="478"/>
      <c r="G70" s="478"/>
      <c r="H70" s="276"/>
      <c r="I70" s="277"/>
      <c r="J70" s="277"/>
      <c r="K70" s="277"/>
      <c r="L70" s="279"/>
      <c r="M70" s="277"/>
      <c r="N70" s="279"/>
      <c r="O70" s="277"/>
      <c r="P70" s="280">
        <v>4416.5</v>
      </c>
      <c r="HY70" s="227"/>
      <c r="HZ70" s="227"/>
      <c r="IA70" s="227"/>
      <c r="IB70" s="227"/>
      <c r="IC70" s="227"/>
      <c r="ID70" s="227"/>
      <c r="IE70" s="239" t="s">
        <v>475</v>
      </c>
      <c r="IF70" s="239"/>
      <c r="IG70" s="239"/>
      <c r="IH70" s="227"/>
      <c r="II70" s="239"/>
      <c r="IJ70" s="227"/>
    </row>
    <row r="71" spans="1:244" s="237" customFormat="1" ht="15" x14ac:dyDescent="0.25">
      <c r="A71" s="274"/>
      <c r="B71" s="275"/>
      <c r="C71" s="478" t="s">
        <v>539</v>
      </c>
      <c r="D71" s="478"/>
      <c r="E71" s="478"/>
      <c r="F71" s="478"/>
      <c r="G71" s="478"/>
      <c r="H71" s="276" t="s">
        <v>474</v>
      </c>
      <c r="I71" s="277"/>
      <c r="J71" s="277"/>
      <c r="K71" s="289">
        <v>2</v>
      </c>
      <c r="L71" s="279"/>
      <c r="M71" s="277"/>
      <c r="N71" s="279"/>
      <c r="O71" s="277"/>
      <c r="P71" s="284">
        <v>766.71</v>
      </c>
      <c r="HY71" s="227"/>
      <c r="HZ71" s="227"/>
      <c r="IA71" s="227"/>
      <c r="IB71" s="227"/>
      <c r="IC71" s="227"/>
      <c r="ID71" s="227"/>
      <c r="IE71" s="239" t="s">
        <v>539</v>
      </c>
      <c r="IF71" s="239"/>
      <c r="IG71" s="239"/>
      <c r="IH71" s="227"/>
      <c r="II71" s="239"/>
      <c r="IJ71" s="227"/>
    </row>
    <row r="72" spans="1:244" s="237" customFormat="1" ht="23.25" x14ac:dyDescent="0.25">
      <c r="A72" s="281"/>
      <c r="B72" s="275" t="s">
        <v>540</v>
      </c>
      <c r="C72" s="478" t="s">
        <v>541</v>
      </c>
      <c r="D72" s="478"/>
      <c r="E72" s="478"/>
      <c r="F72" s="478"/>
      <c r="G72" s="478"/>
      <c r="H72" s="276" t="s">
        <v>647</v>
      </c>
      <c r="I72" s="287">
        <v>1.6</v>
      </c>
      <c r="J72" s="277"/>
      <c r="K72" s="287">
        <v>1.6</v>
      </c>
      <c r="L72" s="233">
        <v>2088.77</v>
      </c>
      <c r="M72" s="232">
        <v>1.25</v>
      </c>
      <c r="N72" s="282">
        <v>2610.96</v>
      </c>
      <c r="O72" s="277"/>
      <c r="P72" s="280">
        <v>4177.54</v>
      </c>
      <c r="Q72" s="283"/>
      <c r="R72" s="283"/>
      <c r="HY72" s="227"/>
      <c r="HZ72" s="227"/>
      <c r="IA72" s="227"/>
      <c r="IB72" s="227"/>
      <c r="IC72" s="227"/>
      <c r="ID72" s="227"/>
      <c r="IE72" s="239"/>
      <c r="IF72" s="239" t="s">
        <v>541</v>
      </c>
      <c r="IG72" s="239"/>
      <c r="IH72" s="227"/>
      <c r="II72" s="239"/>
      <c r="IJ72" s="227"/>
    </row>
    <row r="73" spans="1:244" s="237" customFormat="1" ht="15" x14ac:dyDescent="0.25">
      <c r="A73" s="285"/>
      <c r="B73" s="275" t="s">
        <v>542</v>
      </c>
      <c r="C73" s="478" t="s">
        <v>543</v>
      </c>
      <c r="D73" s="478"/>
      <c r="E73" s="478"/>
      <c r="F73" s="478"/>
      <c r="G73" s="478"/>
      <c r="H73" s="276" t="s">
        <v>474</v>
      </c>
      <c r="I73" s="287">
        <v>1.6</v>
      </c>
      <c r="J73" s="277"/>
      <c r="K73" s="287">
        <v>1.6</v>
      </c>
      <c r="L73" s="279"/>
      <c r="M73" s="277"/>
      <c r="N73" s="286">
        <v>393.58</v>
      </c>
      <c r="O73" s="277"/>
      <c r="P73" s="284">
        <v>629.73</v>
      </c>
      <c r="HY73" s="227"/>
      <c r="HZ73" s="227"/>
      <c r="IA73" s="227"/>
      <c r="IB73" s="227"/>
      <c r="IC73" s="227"/>
      <c r="ID73" s="227"/>
      <c r="IE73" s="239"/>
      <c r="IF73" s="239"/>
      <c r="IG73" s="239" t="s">
        <v>543</v>
      </c>
      <c r="IH73" s="227"/>
      <c r="II73" s="239"/>
      <c r="IJ73" s="227"/>
    </row>
    <row r="74" spans="1:244" s="237" customFormat="1" ht="15" x14ac:dyDescent="0.25">
      <c r="A74" s="281"/>
      <c r="B74" s="275" t="s">
        <v>544</v>
      </c>
      <c r="C74" s="478" t="s">
        <v>545</v>
      </c>
      <c r="D74" s="478"/>
      <c r="E74" s="478"/>
      <c r="F74" s="478"/>
      <c r="G74" s="478"/>
      <c r="H74" s="276" t="s">
        <v>647</v>
      </c>
      <c r="I74" s="287">
        <v>0.4</v>
      </c>
      <c r="J74" s="277"/>
      <c r="K74" s="287">
        <v>0.4</v>
      </c>
      <c r="L74" s="248">
        <v>477.92</v>
      </c>
      <c r="M74" s="232">
        <v>1.25</v>
      </c>
      <c r="N74" s="282">
        <v>597.4</v>
      </c>
      <c r="O74" s="277"/>
      <c r="P74" s="280">
        <v>238.96</v>
      </c>
      <c r="Q74" s="283"/>
      <c r="R74" s="283"/>
      <c r="HY74" s="227"/>
      <c r="HZ74" s="227"/>
      <c r="IA74" s="227"/>
      <c r="IB74" s="227"/>
      <c r="IC74" s="227"/>
      <c r="ID74" s="227"/>
      <c r="IE74" s="239"/>
      <c r="IF74" s="239" t="s">
        <v>545</v>
      </c>
      <c r="IG74" s="239"/>
      <c r="IH74" s="227"/>
      <c r="II74" s="239"/>
      <c r="IJ74" s="227"/>
    </row>
    <row r="75" spans="1:244" s="237" customFormat="1" ht="15" x14ac:dyDescent="0.25">
      <c r="A75" s="285"/>
      <c r="B75" s="275" t="s">
        <v>546</v>
      </c>
      <c r="C75" s="478" t="s">
        <v>547</v>
      </c>
      <c r="D75" s="478"/>
      <c r="E75" s="478"/>
      <c r="F75" s="478"/>
      <c r="G75" s="478"/>
      <c r="H75" s="276" t="s">
        <v>474</v>
      </c>
      <c r="I75" s="287">
        <v>0.4</v>
      </c>
      <c r="J75" s="277"/>
      <c r="K75" s="287">
        <v>0.4</v>
      </c>
      <c r="L75" s="279"/>
      <c r="M75" s="277"/>
      <c r="N75" s="286">
        <v>342.46</v>
      </c>
      <c r="O75" s="277"/>
      <c r="P75" s="284">
        <v>136.97999999999999</v>
      </c>
      <c r="HY75" s="227"/>
      <c r="HZ75" s="227"/>
      <c r="IA75" s="227"/>
      <c r="IB75" s="227"/>
      <c r="IC75" s="227"/>
      <c r="ID75" s="227"/>
      <c r="IE75" s="239"/>
      <c r="IF75" s="239"/>
      <c r="IG75" s="239" t="s">
        <v>547</v>
      </c>
      <c r="IH75" s="227"/>
      <c r="II75" s="239"/>
      <c r="IJ75" s="227"/>
    </row>
    <row r="76" spans="1:244" s="237" customFormat="1" ht="15" x14ac:dyDescent="0.25">
      <c r="A76" s="274"/>
      <c r="B76" s="275" t="s">
        <v>61</v>
      </c>
      <c r="C76" s="478" t="s">
        <v>478</v>
      </c>
      <c r="D76" s="478"/>
      <c r="E76" s="478"/>
      <c r="F76" s="478"/>
      <c r="G76" s="478"/>
      <c r="H76" s="276"/>
      <c r="I76" s="277"/>
      <c r="J76" s="277"/>
      <c r="K76" s="277"/>
      <c r="L76" s="279"/>
      <c r="M76" s="277"/>
      <c r="N76" s="279"/>
      <c r="O76" s="277"/>
      <c r="P76" s="284">
        <v>89.7</v>
      </c>
      <c r="HY76" s="227"/>
      <c r="HZ76" s="227"/>
      <c r="IA76" s="227"/>
      <c r="IB76" s="227"/>
      <c r="IC76" s="227"/>
      <c r="ID76" s="227"/>
      <c r="IE76" s="239" t="s">
        <v>478</v>
      </c>
      <c r="IF76" s="239"/>
      <c r="IG76" s="239"/>
      <c r="IH76" s="227"/>
      <c r="II76" s="239"/>
      <c r="IJ76" s="227"/>
    </row>
    <row r="77" spans="1:244" s="237" customFormat="1" ht="15" x14ac:dyDescent="0.25">
      <c r="A77" s="281"/>
      <c r="B77" s="275" t="s">
        <v>548</v>
      </c>
      <c r="C77" s="478" t="s">
        <v>549</v>
      </c>
      <c r="D77" s="478"/>
      <c r="E77" s="478"/>
      <c r="F77" s="478"/>
      <c r="G77" s="478"/>
      <c r="H77" s="276" t="s">
        <v>550</v>
      </c>
      <c r="I77" s="287">
        <v>0.1</v>
      </c>
      <c r="J77" s="277"/>
      <c r="K77" s="287">
        <v>0.1</v>
      </c>
      <c r="L77" s="248">
        <v>238.29</v>
      </c>
      <c r="M77" s="232">
        <v>1.56</v>
      </c>
      <c r="N77" s="282">
        <v>371.73</v>
      </c>
      <c r="O77" s="277"/>
      <c r="P77" s="280">
        <v>37.17</v>
      </c>
      <c r="Q77" s="283"/>
      <c r="R77" s="283"/>
      <c r="HY77" s="227"/>
      <c r="HZ77" s="227"/>
      <c r="IA77" s="227"/>
      <c r="IB77" s="227"/>
      <c r="IC77" s="227"/>
      <c r="ID77" s="227"/>
      <c r="IE77" s="239"/>
      <c r="IF77" s="239" t="s">
        <v>549</v>
      </c>
      <c r="IG77" s="239"/>
      <c r="IH77" s="227"/>
      <c r="II77" s="239"/>
      <c r="IJ77" s="227"/>
    </row>
    <row r="78" spans="1:244" s="237" customFormat="1" ht="15" x14ac:dyDescent="0.25">
      <c r="A78" s="281"/>
      <c r="B78" s="275" t="s">
        <v>551</v>
      </c>
      <c r="C78" s="478" t="s">
        <v>552</v>
      </c>
      <c r="D78" s="478"/>
      <c r="E78" s="478"/>
      <c r="F78" s="478"/>
      <c r="G78" s="478"/>
      <c r="H78" s="276" t="s">
        <v>550</v>
      </c>
      <c r="I78" s="278">
        <v>0.03</v>
      </c>
      <c r="J78" s="277"/>
      <c r="K78" s="278">
        <v>0.03</v>
      </c>
      <c r="L78" s="248">
        <v>58.53</v>
      </c>
      <c r="M78" s="232">
        <v>1.56</v>
      </c>
      <c r="N78" s="282">
        <v>91.31</v>
      </c>
      <c r="O78" s="277"/>
      <c r="P78" s="280">
        <v>2.74</v>
      </c>
      <c r="Q78" s="283"/>
      <c r="R78" s="283"/>
      <c r="HY78" s="227"/>
      <c r="HZ78" s="227"/>
      <c r="IA78" s="227"/>
      <c r="IB78" s="227"/>
      <c r="IC78" s="227"/>
      <c r="ID78" s="227"/>
      <c r="IE78" s="239"/>
      <c r="IF78" s="239" t="s">
        <v>552</v>
      </c>
      <c r="IG78" s="239"/>
      <c r="IH78" s="227"/>
      <c r="II78" s="239"/>
      <c r="IJ78" s="227"/>
    </row>
    <row r="79" spans="1:244" s="237" customFormat="1" ht="15" x14ac:dyDescent="0.25">
      <c r="A79" s="281"/>
      <c r="B79" s="275" t="s">
        <v>553</v>
      </c>
      <c r="C79" s="478" t="s">
        <v>554</v>
      </c>
      <c r="D79" s="478"/>
      <c r="E79" s="478"/>
      <c r="F79" s="478"/>
      <c r="G79" s="478"/>
      <c r="H79" s="276" t="s">
        <v>550</v>
      </c>
      <c r="I79" s="278">
        <v>0.02</v>
      </c>
      <c r="J79" s="277"/>
      <c r="K79" s="278">
        <v>0.02</v>
      </c>
      <c r="L79" s="248">
        <v>56.11</v>
      </c>
      <c r="M79" s="232">
        <v>1.47</v>
      </c>
      <c r="N79" s="282">
        <v>82.48</v>
      </c>
      <c r="O79" s="277"/>
      <c r="P79" s="280">
        <v>1.65</v>
      </c>
      <c r="Q79" s="283"/>
      <c r="R79" s="283"/>
      <c r="HY79" s="227"/>
      <c r="HZ79" s="227"/>
      <c r="IA79" s="227"/>
      <c r="IB79" s="227"/>
      <c r="IC79" s="227"/>
      <c r="ID79" s="227"/>
      <c r="IE79" s="239"/>
      <c r="IF79" s="239" t="s">
        <v>554</v>
      </c>
      <c r="IG79" s="239"/>
      <c r="IH79" s="227"/>
      <c r="II79" s="239"/>
      <c r="IJ79" s="227"/>
    </row>
    <row r="80" spans="1:244" s="237" customFormat="1" ht="15" x14ac:dyDescent="0.25">
      <c r="A80" s="281"/>
      <c r="B80" s="275" t="s">
        <v>555</v>
      </c>
      <c r="C80" s="478" t="s">
        <v>556</v>
      </c>
      <c r="D80" s="478"/>
      <c r="E80" s="478"/>
      <c r="F80" s="478"/>
      <c r="G80" s="478"/>
      <c r="H80" s="276" t="s">
        <v>476</v>
      </c>
      <c r="I80" s="288">
        <v>4.0000000000000002E-4</v>
      </c>
      <c r="J80" s="277"/>
      <c r="K80" s="288">
        <v>4.0000000000000002E-4</v>
      </c>
      <c r="L80" s="233">
        <v>61265.39</v>
      </c>
      <c r="M80" s="232">
        <v>1.56</v>
      </c>
      <c r="N80" s="282">
        <v>95574.01</v>
      </c>
      <c r="O80" s="277"/>
      <c r="P80" s="280">
        <v>38.229999999999997</v>
      </c>
      <c r="Q80" s="283"/>
      <c r="R80" s="283"/>
      <c r="HY80" s="227"/>
      <c r="HZ80" s="227"/>
      <c r="IA80" s="227"/>
      <c r="IB80" s="227"/>
      <c r="IC80" s="227"/>
      <c r="ID80" s="227"/>
      <c r="IE80" s="239"/>
      <c r="IF80" s="239" t="s">
        <v>556</v>
      </c>
      <c r="IG80" s="239"/>
      <c r="IH80" s="227"/>
      <c r="II80" s="239"/>
      <c r="IJ80" s="227"/>
    </row>
    <row r="81" spans="1:259" s="237" customFormat="1" ht="15" x14ac:dyDescent="0.25">
      <c r="A81" s="281"/>
      <c r="B81" s="275" t="s">
        <v>557</v>
      </c>
      <c r="C81" s="478" t="s">
        <v>558</v>
      </c>
      <c r="D81" s="478"/>
      <c r="E81" s="478"/>
      <c r="F81" s="478"/>
      <c r="G81" s="478"/>
      <c r="H81" s="276" t="s">
        <v>476</v>
      </c>
      <c r="I81" s="288">
        <v>1E-4</v>
      </c>
      <c r="J81" s="277"/>
      <c r="K81" s="288">
        <v>1E-4</v>
      </c>
      <c r="L81" s="228"/>
      <c r="M81" s="231"/>
      <c r="N81" s="282">
        <v>99070.83</v>
      </c>
      <c r="O81" s="277"/>
      <c r="P81" s="280">
        <v>9.91</v>
      </c>
      <c r="Q81" s="283"/>
      <c r="R81" s="283"/>
      <c r="HY81" s="227"/>
      <c r="HZ81" s="227"/>
      <c r="IA81" s="227"/>
      <c r="IB81" s="227"/>
      <c r="IC81" s="227"/>
      <c r="ID81" s="227"/>
      <c r="IE81" s="239"/>
      <c r="IF81" s="239" t="s">
        <v>558</v>
      </c>
      <c r="IG81" s="239"/>
      <c r="IH81" s="227"/>
      <c r="II81" s="239"/>
      <c r="IJ81" s="227"/>
    </row>
    <row r="82" spans="1:259" s="237" customFormat="1" ht="15" x14ac:dyDescent="0.25">
      <c r="A82" s="244"/>
      <c r="B82" s="245"/>
      <c r="C82" s="509" t="s">
        <v>648</v>
      </c>
      <c r="D82" s="509"/>
      <c r="E82" s="509"/>
      <c r="F82" s="509"/>
      <c r="G82" s="509"/>
      <c r="H82" s="331"/>
      <c r="I82" s="332"/>
      <c r="J82" s="332"/>
      <c r="K82" s="332"/>
      <c r="L82" s="334"/>
      <c r="M82" s="332"/>
      <c r="N82" s="337"/>
      <c r="O82" s="332"/>
      <c r="P82" s="338">
        <v>7160.38</v>
      </c>
      <c r="Q82" s="283"/>
      <c r="R82" s="283"/>
      <c r="HY82" s="227"/>
      <c r="HZ82" s="227"/>
      <c r="IA82" s="227"/>
      <c r="IB82" s="227"/>
      <c r="IC82" s="227"/>
      <c r="ID82" s="227"/>
      <c r="IE82" s="239"/>
      <c r="IF82" s="239"/>
      <c r="IG82" s="239"/>
      <c r="IH82" s="227" t="s">
        <v>648</v>
      </c>
      <c r="II82" s="239"/>
      <c r="IJ82" s="227"/>
    </row>
    <row r="83" spans="1:259" s="237" customFormat="1" ht="15" x14ac:dyDescent="0.25">
      <c r="A83" s="285"/>
      <c r="B83" s="275"/>
      <c r="C83" s="478" t="s">
        <v>649</v>
      </c>
      <c r="D83" s="478"/>
      <c r="E83" s="478"/>
      <c r="F83" s="478"/>
      <c r="G83" s="478"/>
      <c r="H83" s="276"/>
      <c r="I83" s="277"/>
      <c r="J83" s="277"/>
      <c r="K83" s="277"/>
      <c r="L83" s="279"/>
      <c r="M83" s="277"/>
      <c r="N83" s="279"/>
      <c r="O83" s="277"/>
      <c r="P83" s="280">
        <v>2654.18</v>
      </c>
      <c r="HY83" s="227"/>
      <c r="HZ83" s="227"/>
      <c r="IA83" s="227"/>
      <c r="IB83" s="227"/>
      <c r="IC83" s="227"/>
      <c r="ID83" s="227"/>
      <c r="IE83" s="239"/>
      <c r="IF83" s="239"/>
      <c r="IG83" s="239"/>
      <c r="IH83" s="227"/>
      <c r="II83" s="239" t="s">
        <v>649</v>
      </c>
      <c r="IJ83" s="227"/>
    </row>
    <row r="84" spans="1:259" s="237" customFormat="1" ht="15" x14ac:dyDescent="0.25">
      <c r="A84" s="285"/>
      <c r="B84" s="275" t="s">
        <v>650</v>
      </c>
      <c r="C84" s="478" t="s">
        <v>651</v>
      </c>
      <c r="D84" s="478"/>
      <c r="E84" s="478"/>
      <c r="F84" s="478"/>
      <c r="G84" s="478"/>
      <c r="H84" s="276" t="s">
        <v>460</v>
      </c>
      <c r="I84" s="289">
        <v>103</v>
      </c>
      <c r="J84" s="277"/>
      <c r="K84" s="289">
        <v>103</v>
      </c>
      <c r="L84" s="279"/>
      <c r="M84" s="277"/>
      <c r="N84" s="279"/>
      <c r="O84" s="277"/>
      <c r="P84" s="280">
        <v>2733.81</v>
      </c>
      <c r="HY84" s="227"/>
      <c r="HZ84" s="227"/>
      <c r="IA84" s="227"/>
      <c r="IB84" s="227"/>
      <c r="IC84" s="227"/>
      <c r="ID84" s="227"/>
      <c r="IE84" s="239"/>
      <c r="IF84" s="239"/>
      <c r="IG84" s="239"/>
      <c r="IH84" s="227"/>
      <c r="II84" s="239" t="s">
        <v>651</v>
      </c>
      <c r="IJ84" s="227"/>
    </row>
    <row r="85" spans="1:259" s="237" customFormat="1" ht="15" x14ac:dyDescent="0.25">
      <c r="A85" s="285"/>
      <c r="B85" s="275" t="s">
        <v>652</v>
      </c>
      <c r="C85" s="478" t="s">
        <v>653</v>
      </c>
      <c r="D85" s="478"/>
      <c r="E85" s="478"/>
      <c r="F85" s="478"/>
      <c r="G85" s="478"/>
      <c r="H85" s="276" t="s">
        <v>460</v>
      </c>
      <c r="I85" s="289">
        <v>60</v>
      </c>
      <c r="J85" s="277"/>
      <c r="K85" s="289">
        <v>60</v>
      </c>
      <c r="L85" s="279"/>
      <c r="M85" s="277"/>
      <c r="N85" s="279"/>
      <c r="O85" s="277"/>
      <c r="P85" s="280">
        <v>1592.51</v>
      </c>
      <c r="HY85" s="227"/>
      <c r="HZ85" s="227"/>
      <c r="IA85" s="227"/>
      <c r="IB85" s="227"/>
      <c r="IC85" s="227"/>
      <c r="ID85" s="227"/>
      <c r="IE85" s="239"/>
      <c r="IF85" s="239"/>
      <c r="IG85" s="239"/>
      <c r="IH85" s="227"/>
      <c r="II85" s="239" t="s">
        <v>653</v>
      </c>
      <c r="IJ85" s="227"/>
    </row>
    <row r="86" spans="1:259" s="237" customFormat="1" ht="15" x14ac:dyDescent="0.25">
      <c r="A86" s="247"/>
      <c r="B86" s="242"/>
      <c r="C86" s="509" t="s">
        <v>473</v>
      </c>
      <c r="D86" s="509"/>
      <c r="E86" s="509"/>
      <c r="F86" s="509"/>
      <c r="G86" s="509"/>
      <c r="H86" s="331"/>
      <c r="I86" s="332"/>
      <c r="J86" s="332"/>
      <c r="K86" s="332"/>
      <c r="L86" s="334"/>
      <c r="M86" s="332"/>
      <c r="N86" s="337">
        <v>11486.7</v>
      </c>
      <c r="O86" s="332"/>
      <c r="P86" s="338">
        <v>11486.7</v>
      </c>
      <c r="HY86" s="227"/>
      <c r="HZ86" s="227"/>
      <c r="IA86" s="227"/>
      <c r="IB86" s="227"/>
      <c r="IC86" s="227"/>
      <c r="ID86" s="227"/>
      <c r="IE86" s="239"/>
      <c r="IF86" s="239"/>
      <c r="IG86" s="239"/>
      <c r="IH86" s="227"/>
      <c r="II86" s="239"/>
      <c r="IJ86" s="227" t="s">
        <v>473</v>
      </c>
    </row>
    <row r="87" spans="1:259" s="237" customFormat="1" ht="0.75" customHeight="1" x14ac:dyDescent="0.25">
      <c r="A87" s="298"/>
      <c r="B87" s="299"/>
      <c r="C87" s="299"/>
      <c r="D87" s="299"/>
      <c r="E87" s="299"/>
      <c r="F87" s="299"/>
      <c r="G87" s="299"/>
      <c r="H87" s="300"/>
      <c r="I87" s="301"/>
      <c r="J87" s="301"/>
      <c r="K87" s="301"/>
      <c r="L87" s="302"/>
      <c r="M87" s="301"/>
      <c r="N87" s="302"/>
      <c r="O87" s="301"/>
      <c r="P87" s="303"/>
      <c r="HY87" s="227"/>
      <c r="HZ87" s="227"/>
      <c r="IA87" s="227"/>
      <c r="IB87" s="227"/>
      <c r="IC87" s="227"/>
      <c r="ID87" s="227"/>
      <c r="IE87" s="239"/>
      <c r="IF87" s="239"/>
      <c r="IG87" s="239"/>
      <c r="IH87" s="227"/>
      <c r="II87" s="239"/>
      <c r="IJ87" s="227"/>
    </row>
    <row r="88" spans="1:259" s="237" customFormat="1" ht="23.25" x14ac:dyDescent="0.25">
      <c r="A88" s="329" t="s">
        <v>62</v>
      </c>
      <c r="B88" s="330" t="s">
        <v>654</v>
      </c>
      <c r="C88" s="508" t="s">
        <v>655</v>
      </c>
      <c r="D88" s="508"/>
      <c r="E88" s="508"/>
      <c r="F88" s="508"/>
      <c r="G88" s="508"/>
      <c r="H88" s="331" t="s">
        <v>560</v>
      </c>
      <c r="I88" s="332">
        <v>1.71</v>
      </c>
      <c r="J88" s="333">
        <v>1</v>
      </c>
      <c r="K88" s="339">
        <v>1.71</v>
      </c>
      <c r="L88" s="334"/>
      <c r="M88" s="332"/>
      <c r="N88" s="340">
        <v>26619.1</v>
      </c>
      <c r="O88" s="332"/>
      <c r="P88" s="338">
        <v>45518.66</v>
      </c>
      <c r="HY88" s="227"/>
      <c r="HZ88" s="227" t="s">
        <v>655</v>
      </c>
      <c r="IA88" s="227" t="s">
        <v>504</v>
      </c>
      <c r="IB88" s="227" t="s">
        <v>504</v>
      </c>
      <c r="IC88" s="227" t="s">
        <v>504</v>
      </c>
      <c r="ID88" s="227" t="s">
        <v>504</v>
      </c>
      <c r="IE88" s="239"/>
      <c r="IF88" s="239"/>
      <c r="IG88" s="239"/>
      <c r="IH88" s="227"/>
      <c r="II88" s="239"/>
      <c r="IJ88" s="227"/>
    </row>
    <row r="89" spans="1:259" s="237" customFormat="1" ht="15" x14ac:dyDescent="0.25">
      <c r="A89" s="247"/>
      <c r="B89" s="242"/>
      <c r="C89" s="476" t="s">
        <v>656</v>
      </c>
      <c r="D89" s="476"/>
      <c r="E89" s="476"/>
      <c r="F89" s="476"/>
      <c r="G89" s="476"/>
      <c r="H89" s="476"/>
      <c r="I89" s="476"/>
      <c r="J89" s="476"/>
      <c r="K89" s="476"/>
      <c r="L89" s="476"/>
      <c r="M89" s="476"/>
      <c r="N89" s="476"/>
      <c r="O89" s="476"/>
      <c r="P89" s="510"/>
      <c r="HY89" s="227"/>
      <c r="HZ89" s="227"/>
      <c r="IA89" s="227"/>
      <c r="IB89" s="227"/>
      <c r="IC89" s="227"/>
      <c r="ID89" s="227"/>
      <c r="IE89" s="239"/>
      <c r="IF89" s="239"/>
      <c r="IG89" s="239"/>
      <c r="IH89" s="227"/>
      <c r="II89" s="239"/>
      <c r="IJ89" s="227"/>
      <c r="IK89" s="221" t="s">
        <v>656</v>
      </c>
      <c r="IL89" s="221" t="s">
        <v>504</v>
      </c>
      <c r="IM89" s="221" t="s">
        <v>504</v>
      </c>
      <c r="IN89" s="221" t="s">
        <v>504</v>
      </c>
      <c r="IO89" s="221" t="s">
        <v>504</v>
      </c>
      <c r="IP89" s="221" t="s">
        <v>504</v>
      </c>
      <c r="IQ89" s="221" t="s">
        <v>504</v>
      </c>
      <c r="IR89" s="221" t="s">
        <v>504</v>
      </c>
      <c r="IS89" s="221" t="s">
        <v>504</v>
      </c>
      <c r="IT89" s="221" t="s">
        <v>504</v>
      </c>
      <c r="IU89" s="221" t="s">
        <v>504</v>
      </c>
      <c r="IV89" s="221" t="s">
        <v>504</v>
      </c>
      <c r="IW89" s="221" t="s">
        <v>504</v>
      </c>
      <c r="IX89" s="221" t="s">
        <v>504</v>
      </c>
    </row>
    <row r="90" spans="1:259" s="237" customFormat="1" ht="15" x14ac:dyDescent="0.25">
      <c r="A90" s="290"/>
      <c r="B90" s="268"/>
      <c r="C90" s="476" t="s">
        <v>717</v>
      </c>
      <c r="D90" s="476"/>
      <c r="E90" s="476"/>
      <c r="F90" s="476"/>
      <c r="G90" s="476"/>
      <c r="H90" s="476"/>
      <c r="I90" s="476"/>
      <c r="J90" s="476"/>
      <c r="K90" s="476"/>
      <c r="L90" s="476"/>
      <c r="M90" s="476"/>
      <c r="N90" s="476"/>
      <c r="O90" s="476"/>
      <c r="P90" s="510"/>
      <c r="HY90" s="227"/>
      <c r="HZ90" s="227"/>
      <c r="IA90" s="227"/>
      <c r="IB90" s="227"/>
      <c r="IC90" s="227"/>
      <c r="ID90" s="227"/>
      <c r="IE90" s="239"/>
      <c r="IF90" s="239"/>
      <c r="IG90" s="239"/>
      <c r="IH90" s="227"/>
      <c r="II90" s="239"/>
      <c r="IJ90" s="227"/>
      <c r="IY90" s="221" t="s">
        <v>717</v>
      </c>
    </row>
    <row r="91" spans="1:259" s="237" customFormat="1" ht="15" x14ac:dyDescent="0.25">
      <c r="A91" s="247"/>
      <c r="B91" s="242"/>
      <c r="C91" s="509" t="s">
        <v>473</v>
      </c>
      <c r="D91" s="509"/>
      <c r="E91" s="509"/>
      <c r="F91" s="509"/>
      <c r="G91" s="509"/>
      <c r="H91" s="331"/>
      <c r="I91" s="332"/>
      <c r="J91" s="332"/>
      <c r="K91" s="332"/>
      <c r="L91" s="334"/>
      <c r="M91" s="332"/>
      <c r="N91" s="334"/>
      <c r="O91" s="332"/>
      <c r="P91" s="338">
        <v>45518.66</v>
      </c>
      <c r="HY91" s="227"/>
      <c r="HZ91" s="227"/>
      <c r="IA91" s="227"/>
      <c r="IB91" s="227"/>
      <c r="IC91" s="227"/>
      <c r="ID91" s="227"/>
      <c r="IE91" s="239"/>
      <c r="IF91" s="239"/>
      <c r="IG91" s="239"/>
      <c r="IH91" s="227"/>
      <c r="II91" s="239"/>
      <c r="IJ91" s="227" t="s">
        <v>473</v>
      </c>
    </row>
    <row r="92" spans="1:259" s="237" customFormat="1" ht="0.75" customHeight="1" x14ac:dyDescent="0.25">
      <c r="A92" s="298"/>
      <c r="B92" s="299"/>
      <c r="C92" s="299"/>
      <c r="D92" s="299"/>
      <c r="E92" s="299"/>
      <c r="F92" s="299"/>
      <c r="G92" s="299"/>
      <c r="H92" s="300"/>
      <c r="I92" s="301"/>
      <c r="J92" s="301"/>
      <c r="K92" s="301"/>
      <c r="L92" s="302"/>
      <c r="M92" s="301"/>
      <c r="N92" s="302"/>
      <c r="O92" s="301"/>
      <c r="P92" s="303"/>
      <c r="HY92" s="227"/>
      <c r="HZ92" s="227"/>
      <c r="IA92" s="227"/>
      <c r="IB92" s="227"/>
      <c r="IC92" s="227"/>
      <c r="ID92" s="227"/>
      <c r="IE92" s="239"/>
      <c r="IF92" s="239"/>
      <c r="IG92" s="239"/>
      <c r="IH92" s="227"/>
      <c r="II92" s="239"/>
      <c r="IJ92" s="227"/>
    </row>
    <row r="93" spans="1:259" s="237" customFormat="1" ht="23.25" x14ac:dyDescent="0.25">
      <c r="A93" s="329" t="s">
        <v>61</v>
      </c>
      <c r="B93" s="330" t="s">
        <v>657</v>
      </c>
      <c r="C93" s="508" t="s">
        <v>658</v>
      </c>
      <c r="D93" s="508"/>
      <c r="E93" s="508"/>
      <c r="F93" s="508"/>
      <c r="G93" s="508"/>
      <c r="H93" s="331" t="s">
        <v>560</v>
      </c>
      <c r="I93" s="332">
        <v>0.376</v>
      </c>
      <c r="J93" s="333">
        <v>1</v>
      </c>
      <c r="K93" s="341">
        <v>0.376</v>
      </c>
      <c r="L93" s="337">
        <v>19877.5</v>
      </c>
      <c r="M93" s="339">
        <v>1.21</v>
      </c>
      <c r="N93" s="340">
        <v>24051.78</v>
      </c>
      <c r="O93" s="332"/>
      <c r="P93" s="338">
        <v>9043.4699999999993</v>
      </c>
      <c r="HY93" s="227"/>
      <c r="HZ93" s="227" t="s">
        <v>658</v>
      </c>
      <c r="IA93" s="227" t="s">
        <v>504</v>
      </c>
      <c r="IB93" s="227" t="s">
        <v>504</v>
      </c>
      <c r="IC93" s="227" t="s">
        <v>504</v>
      </c>
      <c r="ID93" s="227" t="s">
        <v>504</v>
      </c>
      <c r="IE93" s="239"/>
      <c r="IF93" s="239"/>
      <c r="IG93" s="239"/>
      <c r="IH93" s="227"/>
      <c r="II93" s="239"/>
      <c r="IJ93" s="227"/>
    </row>
    <row r="94" spans="1:259" s="237" customFormat="1" ht="15" x14ac:dyDescent="0.25">
      <c r="A94" s="247"/>
      <c r="B94" s="242"/>
      <c r="C94" s="476" t="s">
        <v>656</v>
      </c>
      <c r="D94" s="476"/>
      <c r="E94" s="476"/>
      <c r="F94" s="476"/>
      <c r="G94" s="476"/>
      <c r="H94" s="476"/>
      <c r="I94" s="476"/>
      <c r="J94" s="476"/>
      <c r="K94" s="476"/>
      <c r="L94" s="476"/>
      <c r="M94" s="476"/>
      <c r="N94" s="476"/>
      <c r="O94" s="476"/>
      <c r="P94" s="510"/>
      <c r="HY94" s="227"/>
      <c r="HZ94" s="227"/>
      <c r="IA94" s="227"/>
      <c r="IB94" s="227"/>
      <c r="IC94" s="227"/>
      <c r="ID94" s="227"/>
      <c r="IE94" s="239"/>
      <c r="IF94" s="239"/>
      <c r="IG94" s="239"/>
      <c r="IH94" s="227"/>
      <c r="II94" s="239"/>
      <c r="IJ94" s="227"/>
      <c r="IK94" s="221" t="s">
        <v>656</v>
      </c>
      <c r="IL94" s="221" t="s">
        <v>504</v>
      </c>
      <c r="IM94" s="221" t="s">
        <v>504</v>
      </c>
      <c r="IN94" s="221" t="s">
        <v>504</v>
      </c>
      <c r="IO94" s="221" t="s">
        <v>504</v>
      </c>
      <c r="IP94" s="221" t="s">
        <v>504</v>
      </c>
      <c r="IQ94" s="221" t="s">
        <v>504</v>
      </c>
      <c r="IR94" s="221" t="s">
        <v>504</v>
      </c>
      <c r="IS94" s="221" t="s">
        <v>504</v>
      </c>
      <c r="IT94" s="221" t="s">
        <v>504</v>
      </c>
      <c r="IU94" s="221" t="s">
        <v>504</v>
      </c>
      <c r="IV94" s="221" t="s">
        <v>504</v>
      </c>
      <c r="IW94" s="221" t="s">
        <v>504</v>
      </c>
      <c r="IX94" s="221" t="s">
        <v>504</v>
      </c>
    </row>
    <row r="95" spans="1:259" s="237" customFormat="1" ht="15" x14ac:dyDescent="0.25">
      <c r="A95" s="290"/>
      <c r="B95" s="268"/>
      <c r="C95" s="476" t="s">
        <v>718</v>
      </c>
      <c r="D95" s="476"/>
      <c r="E95" s="476"/>
      <c r="F95" s="476"/>
      <c r="G95" s="476"/>
      <c r="H95" s="476"/>
      <c r="I95" s="476"/>
      <c r="J95" s="476"/>
      <c r="K95" s="476"/>
      <c r="L95" s="476"/>
      <c r="M95" s="476"/>
      <c r="N95" s="476"/>
      <c r="O95" s="476"/>
      <c r="P95" s="510"/>
      <c r="HY95" s="227"/>
      <c r="HZ95" s="227"/>
      <c r="IA95" s="227"/>
      <c r="IB95" s="227"/>
      <c r="IC95" s="227"/>
      <c r="ID95" s="227"/>
      <c r="IE95" s="239"/>
      <c r="IF95" s="239"/>
      <c r="IG95" s="239"/>
      <c r="IH95" s="227"/>
      <c r="II95" s="239"/>
      <c r="IJ95" s="227"/>
      <c r="IY95" s="221" t="s">
        <v>718</v>
      </c>
    </row>
    <row r="96" spans="1:259" s="237" customFormat="1" ht="15" x14ac:dyDescent="0.25">
      <c r="A96" s="247"/>
      <c r="B96" s="242"/>
      <c r="C96" s="509" t="s">
        <v>473</v>
      </c>
      <c r="D96" s="509"/>
      <c r="E96" s="509"/>
      <c r="F96" s="509"/>
      <c r="G96" s="509"/>
      <c r="H96" s="331"/>
      <c r="I96" s="332"/>
      <c r="J96" s="332"/>
      <c r="K96" s="332"/>
      <c r="L96" s="334"/>
      <c r="M96" s="332"/>
      <c r="N96" s="334"/>
      <c r="O96" s="332"/>
      <c r="P96" s="338">
        <v>9043.4699999999993</v>
      </c>
      <c r="HY96" s="227"/>
      <c r="HZ96" s="227"/>
      <c r="IA96" s="227"/>
      <c r="IB96" s="227"/>
      <c r="IC96" s="227"/>
      <c r="ID96" s="227"/>
      <c r="IE96" s="239"/>
      <c r="IF96" s="239"/>
      <c r="IG96" s="239"/>
      <c r="IH96" s="227"/>
      <c r="II96" s="239"/>
      <c r="IJ96" s="227" t="s">
        <v>473</v>
      </c>
    </row>
    <row r="97" spans="1:260" s="237" customFormat="1" ht="0.75" customHeight="1" x14ac:dyDescent="0.25">
      <c r="A97" s="298"/>
      <c r="B97" s="299"/>
      <c r="C97" s="299"/>
      <c r="D97" s="299"/>
      <c r="E97" s="299"/>
      <c r="F97" s="299"/>
      <c r="G97" s="299"/>
      <c r="H97" s="300"/>
      <c r="I97" s="301"/>
      <c r="J97" s="301"/>
      <c r="K97" s="301"/>
      <c r="L97" s="302"/>
      <c r="M97" s="301"/>
      <c r="N97" s="302"/>
      <c r="O97" s="301"/>
      <c r="P97" s="303"/>
      <c r="HY97" s="227"/>
      <c r="HZ97" s="227"/>
      <c r="IA97" s="227"/>
      <c r="IB97" s="227"/>
      <c r="IC97" s="227"/>
      <c r="ID97" s="227"/>
      <c r="IE97" s="239"/>
      <c r="IF97" s="239"/>
      <c r="IG97" s="239"/>
      <c r="IH97" s="227"/>
      <c r="II97" s="239"/>
      <c r="IJ97" s="227"/>
    </row>
    <row r="98" spans="1:260" s="237" customFormat="1" ht="15" x14ac:dyDescent="0.25">
      <c r="A98" s="329" t="s">
        <v>59</v>
      </c>
      <c r="B98" s="330" t="s">
        <v>513</v>
      </c>
      <c r="C98" s="508" t="s">
        <v>659</v>
      </c>
      <c r="D98" s="508"/>
      <c r="E98" s="508"/>
      <c r="F98" s="508"/>
      <c r="G98" s="508"/>
      <c r="H98" s="331" t="s">
        <v>535</v>
      </c>
      <c r="I98" s="332">
        <v>1</v>
      </c>
      <c r="J98" s="333">
        <v>1</v>
      </c>
      <c r="K98" s="333">
        <v>1</v>
      </c>
      <c r="L98" s="334"/>
      <c r="M98" s="332"/>
      <c r="N98" s="340">
        <v>1290.83</v>
      </c>
      <c r="O98" s="332"/>
      <c r="P98" s="338">
        <v>1290.83</v>
      </c>
      <c r="HY98" s="227"/>
      <c r="HZ98" s="227" t="s">
        <v>659</v>
      </c>
      <c r="IA98" s="227" t="s">
        <v>504</v>
      </c>
      <c r="IB98" s="227" t="s">
        <v>504</v>
      </c>
      <c r="IC98" s="227" t="s">
        <v>504</v>
      </c>
      <c r="ID98" s="227" t="s">
        <v>504</v>
      </c>
      <c r="IE98" s="239"/>
      <c r="IF98" s="239"/>
      <c r="IG98" s="239"/>
      <c r="IH98" s="227"/>
      <c r="II98" s="239"/>
      <c r="IJ98" s="227"/>
    </row>
    <row r="99" spans="1:260" s="237" customFormat="1" ht="15" x14ac:dyDescent="0.25">
      <c r="A99" s="247"/>
      <c r="B99" s="242"/>
      <c r="C99" s="476" t="s">
        <v>656</v>
      </c>
      <c r="D99" s="476"/>
      <c r="E99" s="476"/>
      <c r="F99" s="476"/>
      <c r="G99" s="476"/>
      <c r="H99" s="476"/>
      <c r="I99" s="476"/>
      <c r="J99" s="476"/>
      <c r="K99" s="476"/>
      <c r="L99" s="476"/>
      <c r="M99" s="476"/>
      <c r="N99" s="476"/>
      <c r="O99" s="476"/>
      <c r="P99" s="510"/>
      <c r="HY99" s="227"/>
      <c r="HZ99" s="227"/>
      <c r="IA99" s="227"/>
      <c r="IB99" s="227"/>
      <c r="IC99" s="227"/>
      <c r="ID99" s="227"/>
      <c r="IE99" s="239"/>
      <c r="IF99" s="239"/>
      <c r="IG99" s="239"/>
      <c r="IH99" s="227"/>
      <c r="II99" s="239"/>
      <c r="IJ99" s="227"/>
      <c r="IK99" s="221" t="s">
        <v>656</v>
      </c>
      <c r="IL99" s="221" t="s">
        <v>504</v>
      </c>
      <c r="IM99" s="221" t="s">
        <v>504</v>
      </c>
      <c r="IN99" s="221" t="s">
        <v>504</v>
      </c>
      <c r="IO99" s="221" t="s">
        <v>504</v>
      </c>
      <c r="IP99" s="221" t="s">
        <v>504</v>
      </c>
      <c r="IQ99" s="221" t="s">
        <v>504</v>
      </c>
      <c r="IR99" s="221" t="s">
        <v>504</v>
      </c>
      <c r="IS99" s="221" t="s">
        <v>504</v>
      </c>
      <c r="IT99" s="221" t="s">
        <v>504</v>
      </c>
      <c r="IU99" s="221" t="s">
        <v>504</v>
      </c>
      <c r="IV99" s="221" t="s">
        <v>504</v>
      </c>
      <c r="IW99" s="221" t="s">
        <v>504</v>
      </c>
      <c r="IX99" s="221" t="s">
        <v>504</v>
      </c>
    </row>
    <row r="100" spans="1:260" s="237" customFormat="1" ht="15" x14ac:dyDescent="0.25">
      <c r="A100" s="290"/>
      <c r="B100" s="268"/>
      <c r="C100" s="476" t="s">
        <v>660</v>
      </c>
      <c r="D100" s="476"/>
      <c r="E100" s="476"/>
      <c r="F100" s="476"/>
      <c r="G100" s="476"/>
      <c r="H100" s="476"/>
      <c r="I100" s="476"/>
      <c r="J100" s="476"/>
      <c r="K100" s="476"/>
      <c r="L100" s="476"/>
      <c r="M100" s="476"/>
      <c r="N100" s="476"/>
      <c r="O100" s="476"/>
      <c r="P100" s="510"/>
      <c r="HY100" s="227"/>
      <c r="HZ100" s="227"/>
      <c r="IA100" s="227"/>
      <c r="IB100" s="227"/>
      <c r="IC100" s="227"/>
      <c r="ID100" s="227"/>
      <c r="IE100" s="239"/>
      <c r="IF100" s="239"/>
      <c r="IG100" s="239"/>
      <c r="IH100" s="227"/>
      <c r="II100" s="239"/>
      <c r="IJ100" s="227"/>
      <c r="IZ100" s="221" t="s">
        <v>660</v>
      </c>
    </row>
    <row r="101" spans="1:260" s="237" customFormat="1" ht="15" x14ac:dyDescent="0.25">
      <c r="A101" s="247"/>
      <c r="B101" s="242"/>
      <c r="C101" s="509" t="s">
        <v>473</v>
      </c>
      <c r="D101" s="509"/>
      <c r="E101" s="509"/>
      <c r="F101" s="509"/>
      <c r="G101" s="509"/>
      <c r="H101" s="331"/>
      <c r="I101" s="332"/>
      <c r="J101" s="332"/>
      <c r="K101" s="332"/>
      <c r="L101" s="334"/>
      <c r="M101" s="332"/>
      <c r="N101" s="334"/>
      <c r="O101" s="332"/>
      <c r="P101" s="338">
        <v>1290.83</v>
      </c>
      <c r="HY101" s="227"/>
      <c r="HZ101" s="227"/>
      <c r="IA101" s="227"/>
      <c r="IB101" s="227"/>
      <c r="IC101" s="227"/>
      <c r="ID101" s="227"/>
      <c r="IE101" s="239"/>
      <c r="IF101" s="239"/>
      <c r="IG101" s="239"/>
      <c r="IH101" s="227"/>
      <c r="II101" s="239"/>
      <c r="IJ101" s="227" t="s">
        <v>473</v>
      </c>
    </row>
    <row r="102" spans="1:260" s="237" customFormat="1" ht="0.75" customHeight="1" x14ac:dyDescent="0.25">
      <c r="A102" s="298"/>
      <c r="B102" s="299"/>
      <c r="C102" s="299"/>
      <c r="D102" s="299"/>
      <c r="E102" s="299"/>
      <c r="F102" s="299"/>
      <c r="G102" s="299"/>
      <c r="H102" s="300"/>
      <c r="I102" s="301"/>
      <c r="J102" s="301"/>
      <c r="K102" s="301"/>
      <c r="L102" s="302"/>
      <c r="M102" s="301"/>
      <c r="N102" s="302"/>
      <c r="O102" s="301"/>
      <c r="P102" s="303"/>
      <c r="HY102" s="227"/>
      <c r="HZ102" s="227"/>
      <c r="IA102" s="227"/>
      <c r="IB102" s="227"/>
      <c r="IC102" s="227"/>
      <c r="ID102" s="227"/>
      <c r="IE102" s="239"/>
      <c r="IF102" s="239"/>
      <c r="IG102" s="239"/>
      <c r="IH102" s="227"/>
      <c r="II102" s="239"/>
      <c r="IJ102" s="227"/>
    </row>
    <row r="103" spans="1:260" s="237" customFormat="1" ht="15" x14ac:dyDescent="0.25">
      <c r="A103" s="329" t="s">
        <v>58</v>
      </c>
      <c r="B103" s="330" t="s">
        <v>513</v>
      </c>
      <c r="C103" s="508" t="s">
        <v>661</v>
      </c>
      <c r="D103" s="508"/>
      <c r="E103" s="508"/>
      <c r="F103" s="508"/>
      <c r="G103" s="508"/>
      <c r="H103" s="331" t="s">
        <v>535</v>
      </c>
      <c r="I103" s="332">
        <v>3</v>
      </c>
      <c r="J103" s="333">
        <v>1</v>
      </c>
      <c r="K103" s="333">
        <v>3</v>
      </c>
      <c r="L103" s="334"/>
      <c r="M103" s="332"/>
      <c r="N103" s="340">
        <v>3591.67</v>
      </c>
      <c r="O103" s="332"/>
      <c r="P103" s="338">
        <v>10775.01</v>
      </c>
      <c r="HY103" s="227"/>
      <c r="HZ103" s="227" t="s">
        <v>661</v>
      </c>
      <c r="IA103" s="227" t="s">
        <v>504</v>
      </c>
      <c r="IB103" s="227" t="s">
        <v>504</v>
      </c>
      <c r="IC103" s="227" t="s">
        <v>504</v>
      </c>
      <c r="ID103" s="227" t="s">
        <v>504</v>
      </c>
      <c r="IE103" s="239"/>
      <c r="IF103" s="239"/>
      <c r="IG103" s="239"/>
      <c r="IH103" s="227"/>
      <c r="II103" s="239"/>
      <c r="IJ103" s="227"/>
    </row>
    <row r="104" spans="1:260" s="237" customFormat="1" ht="15" x14ac:dyDescent="0.25">
      <c r="A104" s="247"/>
      <c r="B104" s="242"/>
      <c r="C104" s="476" t="s">
        <v>662</v>
      </c>
      <c r="D104" s="476"/>
      <c r="E104" s="476"/>
      <c r="F104" s="476"/>
      <c r="G104" s="476"/>
      <c r="H104" s="476"/>
      <c r="I104" s="476"/>
      <c r="J104" s="476"/>
      <c r="K104" s="476"/>
      <c r="L104" s="476"/>
      <c r="M104" s="476"/>
      <c r="N104" s="476"/>
      <c r="O104" s="476"/>
      <c r="P104" s="510"/>
      <c r="HY104" s="227"/>
      <c r="HZ104" s="227"/>
      <c r="IA104" s="227"/>
      <c r="IB104" s="227"/>
      <c r="IC104" s="227"/>
      <c r="ID104" s="227"/>
      <c r="IE104" s="239"/>
      <c r="IF104" s="239"/>
      <c r="IG104" s="239"/>
      <c r="IH104" s="227"/>
      <c r="II104" s="239"/>
      <c r="IJ104" s="227"/>
      <c r="IK104" s="221" t="s">
        <v>662</v>
      </c>
      <c r="IL104" s="221" t="s">
        <v>504</v>
      </c>
      <c r="IM104" s="221" t="s">
        <v>504</v>
      </c>
      <c r="IN104" s="221" t="s">
        <v>504</v>
      </c>
      <c r="IO104" s="221" t="s">
        <v>504</v>
      </c>
      <c r="IP104" s="221" t="s">
        <v>504</v>
      </c>
      <c r="IQ104" s="221" t="s">
        <v>504</v>
      </c>
      <c r="IR104" s="221" t="s">
        <v>504</v>
      </c>
      <c r="IS104" s="221" t="s">
        <v>504</v>
      </c>
      <c r="IT104" s="221" t="s">
        <v>504</v>
      </c>
      <c r="IU104" s="221" t="s">
        <v>504</v>
      </c>
      <c r="IV104" s="221" t="s">
        <v>504</v>
      </c>
      <c r="IW104" s="221" t="s">
        <v>504</v>
      </c>
      <c r="IX104" s="221" t="s">
        <v>504</v>
      </c>
    </row>
    <row r="105" spans="1:260" s="237" customFormat="1" ht="15" x14ac:dyDescent="0.25">
      <c r="A105" s="290"/>
      <c r="B105" s="268"/>
      <c r="C105" s="476" t="s">
        <v>663</v>
      </c>
      <c r="D105" s="476"/>
      <c r="E105" s="476"/>
      <c r="F105" s="476"/>
      <c r="G105" s="476"/>
      <c r="H105" s="476"/>
      <c r="I105" s="476"/>
      <c r="J105" s="476"/>
      <c r="K105" s="476"/>
      <c r="L105" s="476"/>
      <c r="M105" s="476"/>
      <c r="N105" s="476"/>
      <c r="O105" s="476"/>
      <c r="P105" s="510"/>
      <c r="HY105" s="227"/>
      <c r="HZ105" s="227"/>
      <c r="IA105" s="227"/>
      <c r="IB105" s="227"/>
      <c r="IC105" s="227"/>
      <c r="ID105" s="227"/>
      <c r="IE105" s="239"/>
      <c r="IF105" s="239"/>
      <c r="IG105" s="239"/>
      <c r="IH105" s="227"/>
      <c r="II105" s="239"/>
      <c r="IJ105" s="227"/>
      <c r="IZ105" s="221" t="s">
        <v>663</v>
      </c>
    </row>
    <row r="106" spans="1:260" s="237" customFormat="1" ht="15" x14ac:dyDescent="0.25">
      <c r="A106" s="247"/>
      <c r="B106" s="242"/>
      <c r="C106" s="509" t="s">
        <v>473</v>
      </c>
      <c r="D106" s="509"/>
      <c r="E106" s="509"/>
      <c r="F106" s="509"/>
      <c r="G106" s="509"/>
      <c r="H106" s="331"/>
      <c r="I106" s="332"/>
      <c r="J106" s="332"/>
      <c r="K106" s="332"/>
      <c r="L106" s="334"/>
      <c r="M106" s="332"/>
      <c r="N106" s="334"/>
      <c r="O106" s="332"/>
      <c r="P106" s="338">
        <v>10775.01</v>
      </c>
      <c r="HY106" s="227"/>
      <c r="HZ106" s="227"/>
      <c r="IA106" s="227"/>
      <c r="IB106" s="227"/>
      <c r="IC106" s="227"/>
      <c r="ID106" s="227"/>
      <c r="IE106" s="239"/>
      <c r="IF106" s="239"/>
      <c r="IG106" s="239"/>
      <c r="IH106" s="227"/>
      <c r="II106" s="239"/>
      <c r="IJ106" s="227" t="s">
        <v>473</v>
      </c>
    </row>
    <row r="107" spans="1:260" s="237" customFormat="1" ht="0.75" customHeight="1" x14ac:dyDescent="0.25">
      <c r="A107" s="298"/>
      <c r="B107" s="299"/>
      <c r="C107" s="299"/>
      <c r="D107" s="299"/>
      <c r="E107" s="299"/>
      <c r="F107" s="299"/>
      <c r="G107" s="299"/>
      <c r="H107" s="300"/>
      <c r="I107" s="301"/>
      <c r="J107" s="301"/>
      <c r="K107" s="301"/>
      <c r="L107" s="302"/>
      <c r="M107" s="301"/>
      <c r="N107" s="302"/>
      <c r="O107" s="301"/>
      <c r="P107" s="303"/>
      <c r="HY107" s="227"/>
      <c r="HZ107" s="227"/>
      <c r="IA107" s="227"/>
      <c r="IB107" s="227"/>
      <c r="IC107" s="227"/>
      <c r="ID107" s="227"/>
      <c r="IE107" s="239"/>
      <c r="IF107" s="239"/>
      <c r="IG107" s="239"/>
      <c r="IH107" s="227"/>
      <c r="II107" s="239"/>
      <c r="IJ107" s="227"/>
    </row>
    <row r="108" spans="1:260" s="237" customFormat="1" ht="15" x14ac:dyDescent="0.25">
      <c r="A108" s="329" t="s">
        <v>56</v>
      </c>
      <c r="B108" s="330" t="s">
        <v>513</v>
      </c>
      <c r="C108" s="508" t="s">
        <v>686</v>
      </c>
      <c r="D108" s="508"/>
      <c r="E108" s="508"/>
      <c r="F108" s="508"/>
      <c r="G108" s="508"/>
      <c r="H108" s="331" t="s">
        <v>535</v>
      </c>
      <c r="I108" s="332">
        <v>3</v>
      </c>
      <c r="J108" s="333">
        <v>1</v>
      </c>
      <c r="K108" s="333">
        <v>3</v>
      </c>
      <c r="L108" s="334"/>
      <c r="M108" s="332"/>
      <c r="N108" s="342">
        <v>670.33</v>
      </c>
      <c r="O108" s="332"/>
      <c r="P108" s="338">
        <v>2010.99</v>
      </c>
      <c r="HY108" s="227"/>
      <c r="HZ108" s="227" t="s">
        <v>686</v>
      </c>
      <c r="IA108" s="227" t="s">
        <v>504</v>
      </c>
      <c r="IB108" s="227" t="s">
        <v>504</v>
      </c>
      <c r="IC108" s="227" t="s">
        <v>504</v>
      </c>
      <c r="ID108" s="227" t="s">
        <v>504</v>
      </c>
      <c r="IE108" s="239"/>
      <c r="IF108" s="239"/>
      <c r="IG108" s="239"/>
      <c r="IH108" s="227"/>
      <c r="II108" s="239"/>
      <c r="IJ108" s="227"/>
    </row>
    <row r="109" spans="1:260" s="237" customFormat="1" ht="15" x14ac:dyDescent="0.25">
      <c r="A109" s="247"/>
      <c r="B109" s="242"/>
      <c r="C109" s="476" t="s">
        <v>662</v>
      </c>
      <c r="D109" s="476"/>
      <c r="E109" s="476"/>
      <c r="F109" s="476"/>
      <c r="G109" s="476"/>
      <c r="H109" s="476"/>
      <c r="I109" s="476"/>
      <c r="J109" s="476"/>
      <c r="K109" s="476"/>
      <c r="L109" s="476"/>
      <c r="M109" s="476"/>
      <c r="N109" s="476"/>
      <c r="O109" s="476"/>
      <c r="P109" s="510"/>
      <c r="HY109" s="227"/>
      <c r="HZ109" s="227"/>
      <c r="IA109" s="227"/>
      <c r="IB109" s="227"/>
      <c r="IC109" s="227"/>
      <c r="ID109" s="227"/>
      <c r="IE109" s="239"/>
      <c r="IF109" s="239"/>
      <c r="IG109" s="239"/>
      <c r="IH109" s="227"/>
      <c r="II109" s="239"/>
      <c r="IJ109" s="227"/>
      <c r="IK109" s="221" t="s">
        <v>662</v>
      </c>
      <c r="IL109" s="221" t="s">
        <v>504</v>
      </c>
      <c r="IM109" s="221" t="s">
        <v>504</v>
      </c>
      <c r="IN109" s="221" t="s">
        <v>504</v>
      </c>
      <c r="IO109" s="221" t="s">
        <v>504</v>
      </c>
      <c r="IP109" s="221" t="s">
        <v>504</v>
      </c>
      <c r="IQ109" s="221" t="s">
        <v>504</v>
      </c>
      <c r="IR109" s="221" t="s">
        <v>504</v>
      </c>
      <c r="IS109" s="221" t="s">
        <v>504</v>
      </c>
      <c r="IT109" s="221" t="s">
        <v>504</v>
      </c>
      <c r="IU109" s="221" t="s">
        <v>504</v>
      </c>
      <c r="IV109" s="221" t="s">
        <v>504</v>
      </c>
      <c r="IW109" s="221" t="s">
        <v>504</v>
      </c>
      <c r="IX109" s="221" t="s">
        <v>504</v>
      </c>
    </row>
    <row r="110" spans="1:260" s="237" customFormat="1" ht="15" x14ac:dyDescent="0.25">
      <c r="A110" s="290"/>
      <c r="B110" s="268"/>
      <c r="C110" s="476" t="s">
        <v>687</v>
      </c>
      <c r="D110" s="476"/>
      <c r="E110" s="476"/>
      <c r="F110" s="476"/>
      <c r="G110" s="476"/>
      <c r="H110" s="476"/>
      <c r="I110" s="476"/>
      <c r="J110" s="476"/>
      <c r="K110" s="476"/>
      <c r="L110" s="476"/>
      <c r="M110" s="476"/>
      <c r="N110" s="476"/>
      <c r="O110" s="476"/>
      <c r="P110" s="510"/>
      <c r="HY110" s="227"/>
      <c r="HZ110" s="227"/>
      <c r="IA110" s="227"/>
      <c r="IB110" s="227"/>
      <c r="IC110" s="227"/>
      <c r="ID110" s="227"/>
      <c r="IE110" s="239"/>
      <c r="IF110" s="239"/>
      <c r="IG110" s="239"/>
      <c r="IH110" s="227"/>
      <c r="II110" s="239"/>
      <c r="IJ110" s="227"/>
      <c r="IZ110" s="221" t="s">
        <v>687</v>
      </c>
    </row>
    <row r="111" spans="1:260" s="237" customFormat="1" ht="15" x14ac:dyDescent="0.25">
      <c r="A111" s="247"/>
      <c r="B111" s="242"/>
      <c r="C111" s="509" t="s">
        <v>473</v>
      </c>
      <c r="D111" s="509"/>
      <c r="E111" s="509"/>
      <c r="F111" s="509"/>
      <c r="G111" s="509"/>
      <c r="H111" s="331"/>
      <c r="I111" s="332"/>
      <c r="J111" s="332"/>
      <c r="K111" s="332"/>
      <c r="L111" s="334"/>
      <c r="M111" s="332"/>
      <c r="N111" s="334"/>
      <c r="O111" s="332"/>
      <c r="P111" s="338">
        <v>2010.99</v>
      </c>
      <c r="HY111" s="227"/>
      <c r="HZ111" s="227"/>
      <c r="IA111" s="227"/>
      <c r="IB111" s="227"/>
      <c r="IC111" s="227"/>
      <c r="ID111" s="227"/>
      <c r="IE111" s="239"/>
      <c r="IF111" s="239"/>
      <c r="IG111" s="239"/>
      <c r="IH111" s="227"/>
      <c r="II111" s="239"/>
      <c r="IJ111" s="227" t="s">
        <v>473</v>
      </c>
    </row>
    <row r="112" spans="1:260" s="237" customFormat="1" ht="0.75" customHeight="1" x14ac:dyDescent="0.25">
      <c r="A112" s="298"/>
      <c r="B112" s="299"/>
      <c r="C112" s="299"/>
      <c r="D112" s="299"/>
      <c r="E112" s="299"/>
      <c r="F112" s="299"/>
      <c r="G112" s="299"/>
      <c r="H112" s="300"/>
      <c r="I112" s="301"/>
      <c r="J112" s="301"/>
      <c r="K112" s="301"/>
      <c r="L112" s="302"/>
      <c r="M112" s="301"/>
      <c r="N112" s="302"/>
      <c r="O112" s="301"/>
      <c r="P112" s="303"/>
      <c r="HY112" s="227"/>
      <c r="HZ112" s="227"/>
      <c r="IA112" s="227"/>
      <c r="IB112" s="227"/>
      <c r="IC112" s="227"/>
      <c r="ID112" s="227"/>
      <c r="IE112" s="239"/>
      <c r="IF112" s="239"/>
      <c r="IG112" s="239"/>
      <c r="IH112" s="227"/>
      <c r="II112" s="239"/>
      <c r="IJ112" s="227"/>
    </row>
    <row r="113" spans="1:258" s="237" customFormat="1" ht="15" x14ac:dyDescent="0.25">
      <c r="A113" s="329" t="s">
        <v>54</v>
      </c>
      <c r="B113" s="330" t="s">
        <v>561</v>
      </c>
      <c r="C113" s="508" t="s">
        <v>562</v>
      </c>
      <c r="D113" s="508"/>
      <c r="E113" s="508"/>
      <c r="F113" s="508"/>
      <c r="G113" s="508"/>
      <c r="H113" s="331" t="s">
        <v>563</v>
      </c>
      <c r="I113" s="332">
        <v>0.09</v>
      </c>
      <c r="J113" s="333">
        <v>1</v>
      </c>
      <c r="K113" s="339">
        <v>0.09</v>
      </c>
      <c r="L113" s="337">
        <v>43543.49</v>
      </c>
      <c r="M113" s="343">
        <v>1.8</v>
      </c>
      <c r="N113" s="340">
        <v>78378.28</v>
      </c>
      <c r="O113" s="332"/>
      <c r="P113" s="338">
        <v>7054.05</v>
      </c>
      <c r="HY113" s="227"/>
      <c r="HZ113" s="227" t="s">
        <v>562</v>
      </c>
      <c r="IA113" s="227" t="s">
        <v>504</v>
      </c>
      <c r="IB113" s="227" t="s">
        <v>504</v>
      </c>
      <c r="IC113" s="227" t="s">
        <v>504</v>
      </c>
      <c r="ID113" s="227" t="s">
        <v>504</v>
      </c>
      <c r="IE113" s="239"/>
      <c r="IF113" s="239"/>
      <c r="IG113" s="239"/>
      <c r="IH113" s="227"/>
      <c r="II113" s="239"/>
      <c r="IJ113" s="227"/>
    </row>
    <row r="114" spans="1:258" s="237" customFormat="1" ht="15" x14ac:dyDescent="0.25">
      <c r="A114" s="247"/>
      <c r="B114" s="242"/>
      <c r="C114" s="476" t="s">
        <v>656</v>
      </c>
      <c r="D114" s="476"/>
      <c r="E114" s="476"/>
      <c r="F114" s="476"/>
      <c r="G114" s="476"/>
      <c r="H114" s="476"/>
      <c r="I114" s="476"/>
      <c r="J114" s="476"/>
      <c r="K114" s="476"/>
      <c r="L114" s="476"/>
      <c r="M114" s="476"/>
      <c r="N114" s="476"/>
      <c r="O114" s="476"/>
      <c r="P114" s="510"/>
      <c r="HY114" s="227"/>
      <c r="HZ114" s="227"/>
      <c r="IA114" s="227"/>
      <c r="IB114" s="227"/>
      <c r="IC114" s="227"/>
      <c r="ID114" s="227"/>
      <c r="IE114" s="239"/>
      <c r="IF114" s="239"/>
      <c r="IG114" s="239"/>
      <c r="IH114" s="227"/>
      <c r="II114" s="239"/>
      <c r="IJ114" s="227"/>
      <c r="IK114" s="221" t="s">
        <v>656</v>
      </c>
      <c r="IL114" s="221" t="s">
        <v>504</v>
      </c>
      <c r="IM114" s="221" t="s">
        <v>504</v>
      </c>
      <c r="IN114" s="221" t="s">
        <v>504</v>
      </c>
      <c r="IO114" s="221" t="s">
        <v>504</v>
      </c>
      <c r="IP114" s="221" t="s">
        <v>504</v>
      </c>
      <c r="IQ114" s="221" t="s">
        <v>504</v>
      </c>
      <c r="IR114" s="221" t="s">
        <v>504</v>
      </c>
      <c r="IS114" s="221" t="s">
        <v>504</v>
      </c>
      <c r="IT114" s="221" t="s">
        <v>504</v>
      </c>
      <c r="IU114" s="221" t="s">
        <v>504</v>
      </c>
      <c r="IV114" s="221" t="s">
        <v>504</v>
      </c>
      <c r="IW114" s="221" t="s">
        <v>504</v>
      </c>
      <c r="IX114" s="221" t="s">
        <v>504</v>
      </c>
    </row>
    <row r="115" spans="1:258" s="237" customFormat="1" ht="15" x14ac:dyDescent="0.25">
      <c r="A115" s="247"/>
      <c r="B115" s="242"/>
      <c r="C115" s="509" t="s">
        <v>473</v>
      </c>
      <c r="D115" s="509"/>
      <c r="E115" s="509"/>
      <c r="F115" s="509"/>
      <c r="G115" s="509"/>
      <c r="H115" s="331"/>
      <c r="I115" s="332"/>
      <c r="J115" s="332"/>
      <c r="K115" s="332"/>
      <c r="L115" s="334"/>
      <c r="M115" s="332"/>
      <c r="N115" s="334"/>
      <c r="O115" s="332"/>
      <c r="P115" s="338">
        <v>7054.05</v>
      </c>
      <c r="HY115" s="227"/>
      <c r="HZ115" s="227"/>
      <c r="IA115" s="227"/>
      <c r="IB115" s="227"/>
      <c r="IC115" s="227"/>
      <c r="ID115" s="227"/>
      <c r="IE115" s="239"/>
      <c r="IF115" s="239"/>
      <c r="IG115" s="239"/>
      <c r="IH115" s="227"/>
      <c r="II115" s="239"/>
      <c r="IJ115" s="227" t="s">
        <v>473</v>
      </c>
    </row>
    <row r="116" spans="1:258" s="237" customFormat="1" ht="0.75" customHeight="1" x14ac:dyDescent="0.25">
      <c r="A116" s="298"/>
      <c r="B116" s="299"/>
      <c r="C116" s="299"/>
      <c r="D116" s="299"/>
      <c r="E116" s="299"/>
      <c r="F116" s="299"/>
      <c r="G116" s="299"/>
      <c r="H116" s="300"/>
      <c r="I116" s="301"/>
      <c r="J116" s="301"/>
      <c r="K116" s="301"/>
      <c r="L116" s="302"/>
      <c r="M116" s="301"/>
      <c r="N116" s="302"/>
      <c r="O116" s="301"/>
      <c r="P116" s="303"/>
      <c r="HY116" s="227"/>
      <c r="HZ116" s="227"/>
      <c r="IA116" s="227"/>
      <c r="IB116" s="227"/>
      <c r="IC116" s="227"/>
      <c r="ID116" s="227"/>
      <c r="IE116" s="239"/>
      <c r="IF116" s="239"/>
      <c r="IG116" s="239"/>
      <c r="IH116" s="227"/>
      <c r="II116" s="239"/>
      <c r="IJ116" s="227"/>
    </row>
    <row r="117" spans="1:258" s="237" customFormat="1" ht="15" x14ac:dyDescent="0.25">
      <c r="A117" s="329" t="s">
        <v>72</v>
      </c>
      <c r="B117" s="330" t="s">
        <v>566</v>
      </c>
      <c r="C117" s="508" t="s">
        <v>567</v>
      </c>
      <c r="D117" s="508"/>
      <c r="E117" s="508"/>
      <c r="F117" s="508"/>
      <c r="G117" s="508"/>
      <c r="H117" s="331" t="s">
        <v>563</v>
      </c>
      <c r="I117" s="332">
        <v>0.09</v>
      </c>
      <c r="J117" s="333">
        <v>1</v>
      </c>
      <c r="K117" s="339">
        <v>0.09</v>
      </c>
      <c r="L117" s="337">
        <v>1031.73</v>
      </c>
      <c r="M117" s="339">
        <v>1.17</v>
      </c>
      <c r="N117" s="340">
        <v>1207.1199999999999</v>
      </c>
      <c r="O117" s="332"/>
      <c r="P117" s="344">
        <v>108.64</v>
      </c>
      <c r="HY117" s="227"/>
      <c r="HZ117" s="227" t="s">
        <v>567</v>
      </c>
      <c r="IA117" s="227" t="s">
        <v>504</v>
      </c>
      <c r="IB117" s="227" t="s">
        <v>504</v>
      </c>
      <c r="IC117" s="227" t="s">
        <v>504</v>
      </c>
      <c r="ID117" s="227" t="s">
        <v>504</v>
      </c>
      <c r="IE117" s="239"/>
      <c r="IF117" s="239"/>
      <c r="IG117" s="239"/>
      <c r="IH117" s="227"/>
      <c r="II117" s="239"/>
      <c r="IJ117" s="227"/>
    </row>
    <row r="118" spans="1:258" s="237" customFormat="1" ht="15" x14ac:dyDescent="0.25">
      <c r="A118" s="247"/>
      <c r="B118" s="242"/>
      <c r="C118" s="476" t="s">
        <v>656</v>
      </c>
      <c r="D118" s="476"/>
      <c r="E118" s="476"/>
      <c r="F118" s="476"/>
      <c r="G118" s="476"/>
      <c r="H118" s="476"/>
      <c r="I118" s="476"/>
      <c r="J118" s="476"/>
      <c r="K118" s="476"/>
      <c r="L118" s="476"/>
      <c r="M118" s="476"/>
      <c r="N118" s="476"/>
      <c r="O118" s="476"/>
      <c r="P118" s="510"/>
      <c r="HY118" s="227"/>
      <c r="HZ118" s="227"/>
      <c r="IA118" s="227"/>
      <c r="IB118" s="227"/>
      <c r="IC118" s="227"/>
      <c r="ID118" s="227"/>
      <c r="IE118" s="239"/>
      <c r="IF118" s="239"/>
      <c r="IG118" s="239"/>
      <c r="IH118" s="227"/>
      <c r="II118" s="239"/>
      <c r="IJ118" s="227"/>
      <c r="IK118" s="221" t="s">
        <v>656</v>
      </c>
      <c r="IL118" s="221" t="s">
        <v>504</v>
      </c>
      <c r="IM118" s="221" t="s">
        <v>504</v>
      </c>
      <c r="IN118" s="221" t="s">
        <v>504</v>
      </c>
      <c r="IO118" s="221" t="s">
        <v>504</v>
      </c>
      <c r="IP118" s="221" t="s">
        <v>504</v>
      </c>
      <c r="IQ118" s="221" t="s">
        <v>504</v>
      </c>
      <c r="IR118" s="221" t="s">
        <v>504</v>
      </c>
      <c r="IS118" s="221" t="s">
        <v>504</v>
      </c>
      <c r="IT118" s="221" t="s">
        <v>504</v>
      </c>
      <c r="IU118" s="221" t="s">
        <v>504</v>
      </c>
      <c r="IV118" s="221" t="s">
        <v>504</v>
      </c>
      <c r="IW118" s="221" t="s">
        <v>504</v>
      </c>
      <c r="IX118" s="221" t="s">
        <v>504</v>
      </c>
    </row>
    <row r="119" spans="1:258" s="237" customFormat="1" ht="15" x14ac:dyDescent="0.25">
      <c r="A119" s="247"/>
      <c r="B119" s="242"/>
      <c r="C119" s="509" t="s">
        <v>473</v>
      </c>
      <c r="D119" s="509"/>
      <c r="E119" s="509"/>
      <c r="F119" s="509"/>
      <c r="G119" s="509"/>
      <c r="H119" s="331"/>
      <c r="I119" s="332"/>
      <c r="J119" s="332"/>
      <c r="K119" s="332"/>
      <c r="L119" s="334"/>
      <c r="M119" s="332"/>
      <c r="N119" s="334"/>
      <c r="O119" s="332"/>
      <c r="P119" s="344">
        <v>108.64</v>
      </c>
      <c r="HY119" s="227"/>
      <c r="HZ119" s="227"/>
      <c r="IA119" s="227"/>
      <c r="IB119" s="227"/>
      <c r="IC119" s="227"/>
      <c r="ID119" s="227"/>
      <c r="IE119" s="239"/>
      <c r="IF119" s="239"/>
      <c r="IG119" s="239"/>
      <c r="IH119" s="227"/>
      <c r="II119" s="239"/>
      <c r="IJ119" s="227" t="s">
        <v>473</v>
      </c>
    </row>
    <row r="120" spans="1:258" s="237" customFormat="1" ht="0.75" customHeight="1" x14ac:dyDescent="0.25">
      <c r="A120" s="298"/>
      <c r="B120" s="299"/>
      <c r="C120" s="299"/>
      <c r="D120" s="299"/>
      <c r="E120" s="299"/>
      <c r="F120" s="299"/>
      <c r="G120" s="299"/>
      <c r="H120" s="300"/>
      <c r="I120" s="301"/>
      <c r="J120" s="301"/>
      <c r="K120" s="301"/>
      <c r="L120" s="302"/>
      <c r="M120" s="301"/>
      <c r="N120" s="302"/>
      <c r="O120" s="301"/>
      <c r="P120" s="303"/>
      <c r="HY120" s="227"/>
      <c r="HZ120" s="227"/>
      <c r="IA120" s="227"/>
      <c r="IB120" s="227"/>
      <c r="IC120" s="227"/>
      <c r="ID120" s="227"/>
      <c r="IE120" s="239"/>
      <c r="IF120" s="239"/>
      <c r="IG120" s="239"/>
      <c r="IH120" s="227"/>
      <c r="II120" s="239"/>
      <c r="IJ120" s="227"/>
    </row>
    <row r="121" spans="1:258" s="237" customFormat="1" ht="34.5" x14ac:dyDescent="0.25">
      <c r="A121" s="329" t="s">
        <v>70</v>
      </c>
      <c r="B121" s="330" t="s">
        <v>564</v>
      </c>
      <c r="C121" s="508" t="s">
        <v>565</v>
      </c>
      <c r="D121" s="508"/>
      <c r="E121" s="508"/>
      <c r="F121" s="508"/>
      <c r="G121" s="508"/>
      <c r="H121" s="331" t="s">
        <v>535</v>
      </c>
      <c r="I121" s="332">
        <v>18</v>
      </c>
      <c r="J121" s="333">
        <v>1</v>
      </c>
      <c r="K121" s="333">
        <v>18</v>
      </c>
      <c r="L121" s="345">
        <v>123</v>
      </c>
      <c r="M121" s="339">
        <v>1.26</v>
      </c>
      <c r="N121" s="342">
        <v>154.97999999999999</v>
      </c>
      <c r="O121" s="332"/>
      <c r="P121" s="338">
        <v>2789.64</v>
      </c>
      <c r="HY121" s="227"/>
      <c r="HZ121" s="227" t="s">
        <v>565</v>
      </c>
      <c r="IA121" s="227" t="s">
        <v>504</v>
      </c>
      <c r="IB121" s="227" t="s">
        <v>504</v>
      </c>
      <c r="IC121" s="227" t="s">
        <v>504</v>
      </c>
      <c r="ID121" s="227" t="s">
        <v>504</v>
      </c>
      <c r="IE121" s="239"/>
      <c r="IF121" s="239"/>
      <c r="IG121" s="239"/>
      <c r="IH121" s="227"/>
      <c r="II121" s="239"/>
      <c r="IJ121" s="227"/>
    </row>
    <row r="122" spans="1:258" s="237" customFormat="1" ht="15" x14ac:dyDescent="0.25">
      <c r="A122" s="247"/>
      <c r="B122" s="242"/>
      <c r="C122" s="476" t="s">
        <v>656</v>
      </c>
      <c r="D122" s="476"/>
      <c r="E122" s="476"/>
      <c r="F122" s="476"/>
      <c r="G122" s="476"/>
      <c r="H122" s="476"/>
      <c r="I122" s="476"/>
      <c r="J122" s="476"/>
      <c r="K122" s="476"/>
      <c r="L122" s="476"/>
      <c r="M122" s="476"/>
      <c r="N122" s="476"/>
      <c r="O122" s="476"/>
      <c r="P122" s="510"/>
      <c r="HY122" s="227"/>
      <c r="HZ122" s="227"/>
      <c r="IA122" s="227"/>
      <c r="IB122" s="227"/>
      <c r="IC122" s="227"/>
      <c r="ID122" s="227"/>
      <c r="IE122" s="239"/>
      <c r="IF122" s="239"/>
      <c r="IG122" s="239"/>
      <c r="IH122" s="227"/>
      <c r="II122" s="239"/>
      <c r="IJ122" s="227"/>
      <c r="IK122" s="221" t="s">
        <v>656</v>
      </c>
      <c r="IL122" s="221" t="s">
        <v>504</v>
      </c>
      <c r="IM122" s="221" t="s">
        <v>504</v>
      </c>
      <c r="IN122" s="221" t="s">
        <v>504</v>
      </c>
      <c r="IO122" s="221" t="s">
        <v>504</v>
      </c>
      <c r="IP122" s="221" t="s">
        <v>504</v>
      </c>
      <c r="IQ122" s="221" t="s">
        <v>504</v>
      </c>
      <c r="IR122" s="221" t="s">
        <v>504</v>
      </c>
      <c r="IS122" s="221" t="s">
        <v>504</v>
      </c>
      <c r="IT122" s="221" t="s">
        <v>504</v>
      </c>
      <c r="IU122" s="221" t="s">
        <v>504</v>
      </c>
      <c r="IV122" s="221" t="s">
        <v>504</v>
      </c>
      <c r="IW122" s="221" t="s">
        <v>504</v>
      </c>
      <c r="IX122" s="221" t="s">
        <v>504</v>
      </c>
    </row>
    <row r="123" spans="1:258" s="237" customFormat="1" ht="15" x14ac:dyDescent="0.25">
      <c r="A123" s="247"/>
      <c r="B123" s="242"/>
      <c r="C123" s="509" t="s">
        <v>473</v>
      </c>
      <c r="D123" s="509"/>
      <c r="E123" s="509"/>
      <c r="F123" s="509"/>
      <c r="G123" s="509"/>
      <c r="H123" s="331"/>
      <c r="I123" s="332"/>
      <c r="J123" s="332"/>
      <c r="K123" s="332"/>
      <c r="L123" s="334"/>
      <c r="M123" s="332"/>
      <c r="N123" s="334"/>
      <c r="O123" s="332"/>
      <c r="P123" s="338">
        <v>2789.64</v>
      </c>
      <c r="HY123" s="227"/>
      <c r="HZ123" s="227"/>
      <c r="IA123" s="227"/>
      <c r="IB123" s="227"/>
      <c r="IC123" s="227"/>
      <c r="ID123" s="227"/>
      <c r="IE123" s="239"/>
      <c r="IF123" s="239"/>
      <c r="IG123" s="239"/>
      <c r="IH123" s="227"/>
      <c r="II123" s="239"/>
      <c r="IJ123" s="227" t="s">
        <v>473</v>
      </c>
    </row>
    <row r="124" spans="1:258" s="237" customFormat="1" ht="0.75" customHeight="1" x14ac:dyDescent="0.25">
      <c r="A124" s="298"/>
      <c r="B124" s="299"/>
      <c r="C124" s="299"/>
      <c r="D124" s="299"/>
      <c r="E124" s="299"/>
      <c r="F124" s="299"/>
      <c r="G124" s="299"/>
      <c r="H124" s="300"/>
      <c r="I124" s="301"/>
      <c r="J124" s="301"/>
      <c r="K124" s="301"/>
      <c r="L124" s="302"/>
      <c r="M124" s="301"/>
      <c r="N124" s="302"/>
      <c r="O124" s="301"/>
      <c r="P124" s="303"/>
      <c r="HY124" s="227"/>
      <c r="HZ124" s="227"/>
      <c r="IA124" s="227"/>
      <c r="IB124" s="227"/>
      <c r="IC124" s="227"/>
      <c r="ID124" s="227"/>
      <c r="IE124" s="239"/>
      <c r="IF124" s="239"/>
      <c r="IG124" s="239"/>
      <c r="IH124" s="227"/>
      <c r="II124" s="239"/>
      <c r="IJ124" s="227"/>
    </row>
    <row r="125" spans="1:258" s="237" customFormat="1" ht="23.25" x14ac:dyDescent="0.25">
      <c r="A125" s="329" t="s">
        <v>69</v>
      </c>
      <c r="B125" s="330" t="s">
        <v>568</v>
      </c>
      <c r="C125" s="508" t="s">
        <v>569</v>
      </c>
      <c r="D125" s="508"/>
      <c r="E125" s="508"/>
      <c r="F125" s="508"/>
      <c r="G125" s="508"/>
      <c r="H125" s="331" t="s">
        <v>535</v>
      </c>
      <c r="I125" s="332">
        <v>4</v>
      </c>
      <c r="J125" s="333">
        <v>1</v>
      </c>
      <c r="K125" s="333">
        <v>4</v>
      </c>
      <c r="L125" s="334"/>
      <c r="M125" s="332"/>
      <c r="N125" s="335"/>
      <c r="O125" s="332"/>
      <c r="P125" s="336"/>
      <c r="HY125" s="227"/>
      <c r="HZ125" s="227" t="s">
        <v>569</v>
      </c>
      <c r="IA125" s="227" t="s">
        <v>504</v>
      </c>
      <c r="IB125" s="227" t="s">
        <v>504</v>
      </c>
      <c r="IC125" s="227" t="s">
        <v>504</v>
      </c>
      <c r="ID125" s="227" t="s">
        <v>504</v>
      </c>
      <c r="IE125" s="239"/>
      <c r="IF125" s="239"/>
      <c r="IG125" s="239"/>
      <c r="IH125" s="227"/>
      <c r="II125" s="239"/>
      <c r="IJ125" s="227"/>
    </row>
    <row r="126" spans="1:258" s="237" customFormat="1" ht="15" x14ac:dyDescent="0.25">
      <c r="A126" s="274"/>
      <c r="B126" s="275" t="s">
        <v>65</v>
      </c>
      <c r="C126" s="478" t="s">
        <v>536</v>
      </c>
      <c r="D126" s="478"/>
      <c r="E126" s="478"/>
      <c r="F126" s="478"/>
      <c r="G126" s="478"/>
      <c r="H126" s="276" t="s">
        <v>474</v>
      </c>
      <c r="I126" s="277"/>
      <c r="J126" s="277"/>
      <c r="K126" s="278">
        <v>1.76</v>
      </c>
      <c r="L126" s="279"/>
      <c r="M126" s="277"/>
      <c r="N126" s="279"/>
      <c r="O126" s="277"/>
      <c r="P126" s="284">
        <v>512.78</v>
      </c>
      <c r="HY126" s="227"/>
      <c r="HZ126" s="227"/>
      <c r="IA126" s="227"/>
      <c r="IB126" s="227"/>
      <c r="IC126" s="227"/>
      <c r="ID126" s="227"/>
      <c r="IE126" s="239" t="s">
        <v>536</v>
      </c>
      <c r="IF126" s="239"/>
      <c r="IG126" s="239"/>
      <c r="IH126" s="227"/>
      <c r="II126" s="239"/>
      <c r="IJ126" s="227"/>
    </row>
    <row r="127" spans="1:258" s="237" customFormat="1" ht="15" x14ac:dyDescent="0.25">
      <c r="A127" s="281"/>
      <c r="B127" s="275" t="s">
        <v>570</v>
      </c>
      <c r="C127" s="478" t="s">
        <v>571</v>
      </c>
      <c r="D127" s="478"/>
      <c r="E127" s="478"/>
      <c r="F127" s="478"/>
      <c r="G127" s="478"/>
      <c r="H127" s="276" t="s">
        <v>474</v>
      </c>
      <c r="I127" s="278">
        <v>0.44</v>
      </c>
      <c r="J127" s="277"/>
      <c r="K127" s="278">
        <v>1.76</v>
      </c>
      <c r="L127" s="228"/>
      <c r="M127" s="231"/>
      <c r="N127" s="282">
        <v>291.35000000000002</v>
      </c>
      <c r="O127" s="277"/>
      <c r="P127" s="280">
        <v>512.78</v>
      </c>
      <c r="Q127" s="283"/>
      <c r="R127" s="283"/>
      <c r="HY127" s="227"/>
      <c r="HZ127" s="227"/>
      <c r="IA127" s="227"/>
      <c r="IB127" s="227"/>
      <c r="IC127" s="227"/>
      <c r="ID127" s="227"/>
      <c r="IE127" s="239"/>
      <c r="IF127" s="239" t="s">
        <v>571</v>
      </c>
      <c r="IG127" s="239"/>
      <c r="IH127" s="227"/>
      <c r="II127" s="239"/>
      <c r="IJ127" s="227"/>
    </row>
    <row r="128" spans="1:258" s="237" customFormat="1" ht="15" x14ac:dyDescent="0.25">
      <c r="A128" s="274"/>
      <c r="B128" s="275" t="s">
        <v>63</v>
      </c>
      <c r="C128" s="478" t="s">
        <v>475</v>
      </c>
      <c r="D128" s="478"/>
      <c r="E128" s="478"/>
      <c r="F128" s="478"/>
      <c r="G128" s="478"/>
      <c r="H128" s="276"/>
      <c r="I128" s="277"/>
      <c r="J128" s="277"/>
      <c r="K128" s="277"/>
      <c r="L128" s="279"/>
      <c r="M128" s="277"/>
      <c r="N128" s="279"/>
      <c r="O128" s="277"/>
      <c r="P128" s="280">
        <v>2112.73</v>
      </c>
      <c r="HY128" s="227"/>
      <c r="HZ128" s="227"/>
      <c r="IA128" s="227"/>
      <c r="IB128" s="227"/>
      <c r="IC128" s="227"/>
      <c r="ID128" s="227"/>
      <c r="IE128" s="239" t="s">
        <v>475</v>
      </c>
      <c r="IF128" s="239"/>
      <c r="IG128" s="239"/>
      <c r="IH128" s="227"/>
      <c r="II128" s="239"/>
      <c r="IJ128" s="227"/>
    </row>
    <row r="129" spans="1:244" s="237" customFormat="1" ht="15" x14ac:dyDescent="0.25">
      <c r="A129" s="274"/>
      <c r="B129" s="275"/>
      <c r="C129" s="478" t="s">
        <v>539</v>
      </c>
      <c r="D129" s="478"/>
      <c r="E129" s="478"/>
      <c r="F129" s="478"/>
      <c r="G129" s="478"/>
      <c r="H129" s="276" t="s">
        <v>474</v>
      </c>
      <c r="I129" s="277"/>
      <c r="J129" s="277"/>
      <c r="K129" s="278">
        <v>1.92</v>
      </c>
      <c r="L129" s="279"/>
      <c r="M129" s="277"/>
      <c r="N129" s="279"/>
      <c r="O129" s="277"/>
      <c r="P129" s="284">
        <v>770.39</v>
      </c>
      <c r="HY129" s="227"/>
      <c r="HZ129" s="227"/>
      <c r="IA129" s="227"/>
      <c r="IB129" s="227"/>
      <c r="IC129" s="227"/>
      <c r="ID129" s="227"/>
      <c r="IE129" s="239" t="s">
        <v>539</v>
      </c>
      <c r="IF129" s="239"/>
      <c r="IG129" s="239"/>
      <c r="IH129" s="227"/>
      <c r="II129" s="239"/>
      <c r="IJ129" s="227"/>
    </row>
    <row r="130" spans="1:244" s="237" customFormat="1" ht="15" x14ac:dyDescent="0.25">
      <c r="A130" s="281"/>
      <c r="B130" s="275" t="s">
        <v>572</v>
      </c>
      <c r="C130" s="478" t="s">
        <v>573</v>
      </c>
      <c r="D130" s="478"/>
      <c r="E130" s="478"/>
      <c r="F130" s="478"/>
      <c r="G130" s="478"/>
      <c r="H130" s="276" t="s">
        <v>647</v>
      </c>
      <c r="I130" s="278">
        <v>0.24</v>
      </c>
      <c r="J130" s="277"/>
      <c r="K130" s="278">
        <v>0.96</v>
      </c>
      <c r="L130" s="228"/>
      <c r="M130" s="231"/>
      <c r="N130" s="282">
        <v>1607.46</v>
      </c>
      <c r="O130" s="277"/>
      <c r="P130" s="280">
        <v>1543.16</v>
      </c>
      <c r="Q130" s="283"/>
      <c r="R130" s="283"/>
      <c r="HY130" s="227"/>
      <c r="HZ130" s="227"/>
      <c r="IA130" s="227"/>
      <c r="IB130" s="227"/>
      <c r="IC130" s="227"/>
      <c r="ID130" s="227"/>
      <c r="IE130" s="239"/>
      <c r="IF130" s="239" t="s">
        <v>573</v>
      </c>
      <c r="IG130" s="239"/>
      <c r="IH130" s="227"/>
      <c r="II130" s="239"/>
      <c r="IJ130" s="227"/>
    </row>
    <row r="131" spans="1:244" s="237" customFormat="1" ht="15" x14ac:dyDescent="0.25">
      <c r="A131" s="285"/>
      <c r="B131" s="275" t="s">
        <v>574</v>
      </c>
      <c r="C131" s="478" t="s">
        <v>575</v>
      </c>
      <c r="D131" s="478"/>
      <c r="E131" s="478"/>
      <c r="F131" s="478"/>
      <c r="G131" s="478"/>
      <c r="H131" s="276" t="s">
        <v>474</v>
      </c>
      <c r="I131" s="278">
        <v>0.24</v>
      </c>
      <c r="J131" s="277"/>
      <c r="K131" s="278">
        <v>0.96</v>
      </c>
      <c r="L131" s="279"/>
      <c r="M131" s="277"/>
      <c r="N131" s="286">
        <v>460.03</v>
      </c>
      <c r="O131" s="277"/>
      <c r="P131" s="284">
        <v>441.63</v>
      </c>
      <c r="HY131" s="227"/>
      <c r="HZ131" s="227"/>
      <c r="IA131" s="227"/>
      <c r="IB131" s="227"/>
      <c r="IC131" s="227"/>
      <c r="ID131" s="227"/>
      <c r="IE131" s="239"/>
      <c r="IF131" s="239"/>
      <c r="IG131" s="239" t="s">
        <v>575</v>
      </c>
      <c r="IH131" s="227"/>
      <c r="II131" s="239"/>
      <c r="IJ131" s="227"/>
    </row>
    <row r="132" spans="1:244" s="237" customFormat="1" ht="15" x14ac:dyDescent="0.25">
      <c r="A132" s="281"/>
      <c r="B132" s="275" t="s">
        <v>576</v>
      </c>
      <c r="C132" s="478" t="s">
        <v>577</v>
      </c>
      <c r="D132" s="478"/>
      <c r="E132" s="478"/>
      <c r="F132" s="478"/>
      <c r="G132" s="478"/>
      <c r="H132" s="276" t="s">
        <v>647</v>
      </c>
      <c r="I132" s="278">
        <v>0.24</v>
      </c>
      <c r="J132" s="277"/>
      <c r="K132" s="278">
        <v>0.96</v>
      </c>
      <c r="L132" s="228"/>
      <c r="M132" s="231"/>
      <c r="N132" s="282">
        <v>17.53</v>
      </c>
      <c r="O132" s="277"/>
      <c r="P132" s="280">
        <v>16.829999999999998</v>
      </c>
      <c r="Q132" s="283"/>
      <c r="R132" s="283"/>
      <c r="HY132" s="227"/>
      <c r="HZ132" s="227"/>
      <c r="IA132" s="227"/>
      <c r="IB132" s="227"/>
      <c r="IC132" s="227"/>
      <c r="ID132" s="227"/>
      <c r="IE132" s="239"/>
      <c r="IF132" s="239" t="s">
        <v>577</v>
      </c>
      <c r="IG132" s="239"/>
      <c r="IH132" s="227"/>
      <c r="II132" s="239"/>
      <c r="IJ132" s="227"/>
    </row>
    <row r="133" spans="1:244" s="237" customFormat="1" ht="15" x14ac:dyDescent="0.25">
      <c r="A133" s="281"/>
      <c r="B133" s="275" t="s">
        <v>578</v>
      </c>
      <c r="C133" s="478" t="s">
        <v>579</v>
      </c>
      <c r="D133" s="478"/>
      <c r="E133" s="478"/>
      <c r="F133" s="478"/>
      <c r="G133" s="478"/>
      <c r="H133" s="276" t="s">
        <v>647</v>
      </c>
      <c r="I133" s="278">
        <v>0.24</v>
      </c>
      <c r="J133" s="277"/>
      <c r="K133" s="278">
        <v>0.96</v>
      </c>
      <c r="L133" s="248">
        <v>487.94</v>
      </c>
      <c r="M133" s="232">
        <v>1.18</v>
      </c>
      <c r="N133" s="282">
        <v>575.77</v>
      </c>
      <c r="O133" s="277"/>
      <c r="P133" s="280">
        <v>552.74</v>
      </c>
      <c r="Q133" s="283"/>
      <c r="R133" s="283"/>
      <c r="HY133" s="227"/>
      <c r="HZ133" s="227"/>
      <c r="IA133" s="227"/>
      <c r="IB133" s="227"/>
      <c r="IC133" s="227"/>
      <c r="ID133" s="227"/>
      <c r="IE133" s="239"/>
      <c r="IF133" s="239" t="s">
        <v>579</v>
      </c>
      <c r="IG133" s="239"/>
      <c r="IH133" s="227"/>
      <c r="II133" s="239"/>
      <c r="IJ133" s="227"/>
    </row>
    <row r="134" spans="1:244" s="237" customFormat="1" ht="15" x14ac:dyDescent="0.25">
      <c r="A134" s="285"/>
      <c r="B134" s="275" t="s">
        <v>546</v>
      </c>
      <c r="C134" s="478" t="s">
        <v>547</v>
      </c>
      <c r="D134" s="478"/>
      <c r="E134" s="478"/>
      <c r="F134" s="478"/>
      <c r="G134" s="478"/>
      <c r="H134" s="276" t="s">
        <v>474</v>
      </c>
      <c r="I134" s="278">
        <v>0.24</v>
      </c>
      <c r="J134" s="277"/>
      <c r="K134" s="278">
        <v>0.96</v>
      </c>
      <c r="L134" s="279"/>
      <c r="M134" s="277"/>
      <c r="N134" s="286">
        <v>342.46</v>
      </c>
      <c r="O134" s="277"/>
      <c r="P134" s="284">
        <v>328.76</v>
      </c>
      <c r="HY134" s="227"/>
      <c r="HZ134" s="227"/>
      <c r="IA134" s="227"/>
      <c r="IB134" s="227"/>
      <c r="IC134" s="227"/>
      <c r="ID134" s="227"/>
      <c r="IE134" s="239"/>
      <c r="IF134" s="239"/>
      <c r="IG134" s="239" t="s">
        <v>547</v>
      </c>
      <c r="IH134" s="227"/>
      <c r="II134" s="239"/>
      <c r="IJ134" s="227"/>
    </row>
    <row r="135" spans="1:244" s="237" customFormat="1" ht="15" x14ac:dyDescent="0.25">
      <c r="A135" s="244"/>
      <c r="B135" s="245"/>
      <c r="C135" s="509" t="s">
        <v>648</v>
      </c>
      <c r="D135" s="509"/>
      <c r="E135" s="509"/>
      <c r="F135" s="509"/>
      <c r="G135" s="509"/>
      <c r="H135" s="331"/>
      <c r="I135" s="332"/>
      <c r="J135" s="332"/>
      <c r="K135" s="332"/>
      <c r="L135" s="334"/>
      <c r="M135" s="332"/>
      <c r="N135" s="337"/>
      <c r="O135" s="332"/>
      <c r="P135" s="338">
        <v>3395.9</v>
      </c>
      <c r="Q135" s="283"/>
      <c r="R135" s="283"/>
      <c r="HY135" s="227"/>
      <c r="HZ135" s="227"/>
      <c r="IA135" s="227"/>
      <c r="IB135" s="227"/>
      <c r="IC135" s="227"/>
      <c r="ID135" s="227"/>
      <c r="IE135" s="239"/>
      <c r="IF135" s="239"/>
      <c r="IG135" s="239"/>
      <c r="IH135" s="227" t="s">
        <v>648</v>
      </c>
      <c r="II135" s="239"/>
      <c r="IJ135" s="227"/>
    </row>
    <row r="136" spans="1:244" s="237" customFormat="1" ht="15" x14ac:dyDescent="0.25">
      <c r="A136" s="285"/>
      <c r="B136" s="275"/>
      <c r="C136" s="478" t="s">
        <v>649</v>
      </c>
      <c r="D136" s="478"/>
      <c r="E136" s="478"/>
      <c r="F136" s="478"/>
      <c r="G136" s="478"/>
      <c r="H136" s="276"/>
      <c r="I136" s="277"/>
      <c r="J136" s="277"/>
      <c r="K136" s="277"/>
      <c r="L136" s="279"/>
      <c r="M136" s="277"/>
      <c r="N136" s="279"/>
      <c r="O136" s="277"/>
      <c r="P136" s="280">
        <v>1283.17</v>
      </c>
      <c r="HY136" s="227"/>
      <c r="HZ136" s="227"/>
      <c r="IA136" s="227"/>
      <c r="IB136" s="227"/>
      <c r="IC136" s="227"/>
      <c r="ID136" s="227"/>
      <c r="IE136" s="239"/>
      <c r="IF136" s="239"/>
      <c r="IG136" s="239"/>
      <c r="IH136" s="227"/>
      <c r="II136" s="239" t="s">
        <v>649</v>
      </c>
      <c r="IJ136" s="227"/>
    </row>
    <row r="137" spans="1:244" s="237" customFormat="1" ht="15" x14ac:dyDescent="0.25">
      <c r="A137" s="285"/>
      <c r="B137" s="275" t="s">
        <v>650</v>
      </c>
      <c r="C137" s="478" t="s">
        <v>651</v>
      </c>
      <c r="D137" s="478"/>
      <c r="E137" s="478"/>
      <c r="F137" s="478"/>
      <c r="G137" s="478"/>
      <c r="H137" s="276" t="s">
        <v>460</v>
      </c>
      <c r="I137" s="289">
        <v>103</v>
      </c>
      <c r="J137" s="277"/>
      <c r="K137" s="289">
        <v>103</v>
      </c>
      <c r="L137" s="279"/>
      <c r="M137" s="277"/>
      <c r="N137" s="279"/>
      <c r="O137" s="277"/>
      <c r="P137" s="280">
        <v>1321.67</v>
      </c>
      <c r="HY137" s="227"/>
      <c r="HZ137" s="227"/>
      <c r="IA137" s="227"/>
      <c r="IB137" s="227"/>
      <c r="IC137" s="227"/>
      <c r="ID137" s="227"/>
      <c r="IE137" s="239"/>
      <c r="IF137" s="239"/>
      <c r="IG137" s="239"/>
      <c r="IH137" s="227"/>
      <c r="II137" s="239" t="s">
        <v>651</v>
      </c>
      <c r="IJ137" s="227"/>
    </row>
    <row r="138" spans="1:244" s="237" customFormat="1" ht="15" x14ac:dyDescent="0.25">
      <c r="A138" s="285"/>
      <c r="B138" s="275" t="s">
        <v>652</v>
      </c>
      <c r="C138" s="478" t="s">
        <v>653</v>
      </c>
      <c r="D138" s="478"/>
      <c r="E138" s="478"/>
      <c r="F138" s="478"/>
      <c r="G138" s="478"/>
      <c r="H138" s="276" t="s">
        <v>460</v>
      </c>
      <c r="I138" s="289">
        <v>60</v>
      </c>
      <c r="J138" s="277"/>
      <c r="K138" s="289">
        <v>60</v>
      </c>
      <c r="L138" s="279"/>
      <c r="M138" s="277"/>
      <c r="N138" s="279"/>
      <c r="O138" s="277"/>
      <c r="P138" s="284">
        <v>769.9</v>
      </c>
      <c r="HY138" s="227"/>
      <c r="HZ138" s="227"/>
      <c r="IA138" s="227"/>
      <c r="IB138" s="227"/>
      <c r="IC138" s="227"/>
      <c r="ID138" s="227"/>
      <c r="IE138" s="239"/>
      <c r="IF138" s="239"/>
      <c r="IG138" s="239"/>
      <c r="IH138" s="227"/>
      <c r="II138" s="239" t="s">
        <v>653</v>
      </c>
      <c r="IJ138" s="227"/>
    </row>
    <row r="139" spans="1:244" s="237" customFormat="1" ht="15" x14ac:dyDescent="0.25">
      <c r="A139" s="247"/>
      <c r="B139" s="242"/>
      <c r="C139" s="509" t="s">
        <v>473</v>
      </c>
      <c r="D139" s="509"/>
      <c r="E139" s="509"/>
      <c r="F139" s="509"/>
      <c r="G139" s="509"/>
      <c r="H139" s="331"/>
      <c r="I139" s="332"/>
      <c r="J139" s="332"/>
      <c r="K139" s="332"/>
      <c r="L139" s="334"/>
      <c r="M139" s="332"/>
      <c r="N139" s="337">
        <v>1371.87</v>
      </c>
      <c r="O139" s="332"/>
      <c r="P139" s="338">
        <v>5487.47</v>
      </c>
      <c r="HY139" s="227"/>
      <c r="HZ139" s="227"/>
      <c r="IA139" s="227"/>
      <c r="IB139" s="227"/>
      <c r="IC139" s="227"/>
      <c r="ID139" s="227"/>
      <c r="IE139" s="239"/>
      <c r="IF139" s="239"/>
      <c r="IG139" s="239"/>
      <c r="IH139" s="227"/>
      <c r="II139" s="239"/>
      <c r="IJ139" s="227" t="s">
        <v>473</v>
      </c>
    </row>
    <row r="140" spans="1:244" s="237" customFormat="1" ht="0.75" customHeight="1" x14ac:dyDescent="0.25">
      <c r="A140" s="298"/>
      <c r="B140" s="299"/>
      <c r="C140" s="299"/>
      <c r="D140" s="299"/>
      <c r="E140" s="299"/>
      <c r="F140" s="299"/>
      <c r="G140" s="299"/>
      <c r="H140" s="300"/>
      <c r="I140" s="301"/>
      <c r="J140" s="301"/>
      <c r="K140" s="301"/>
      <c r="L140" s="302"/>
      <c r="M140" s="301"/>
      <c r="N140" s="302"/>
      <c r="O140" s="301"/>
      <c r="P140" s="303"/>
      <c r="HY140" s="227"/>
      <c r="HZ140" s="227"/>
      <c r="IA140" s="227"/>
      <c r="IB140" s="227"/>
      <c r="IC140" s="227"/>
      <c r="ID140" s="227"/>
      <c r="IE140" s="239"/>
      <c r="IF140" s="239"/>
      <c r="IG140" s="239"/>
      <c r="IH140" s="227"/>
      <c r="II140" s="239"/>
      <c r="IJ140" s="227"/>
    </row>
    <row r="141" spans="1:244" s="237" customFormat="1" ht="23.25" x14ac:dyDescent="0.25">
      <c r="A141" s="329" t="s">
        <v>364</v>
      </c>
      <c r="B141" s="330" t="s">
        <v>580</v>
      </c>
      <c r="C141" s="508" t="s">
        <v>581</v>
      </c>
      <c r="D141" s="508"/>
      <c r="E141" s="508"/>
      <c r="F141" s="508"/>
      <c r="G141" s="508"/>
      <c r="H141" s="331" t="s">
        <v>535</v>
      </c>
      <c r="I141" s="332">
        <v>2</v>
      </c>
      <c r="J141" s="333">
        <v>1</v>
      </c>
      <c r="K141" s="333">
        <v>2</v>
      </c>
      <c r="L141" s="334"/>
      <c r="M141" s="332"/>
      <c r="N141" s="335"/>
      <c r="O141" s="332"/>
      <c r="P141" s="336"/>
      <c r="HY141" s="227"/>
      <c r="HZ141" s="227" t="s">
        <v>581</v>
      </c>
      <c r="IA141" s="227" t="s">
        <v>504</v>
      </c>
      <c r="IB141" s="227" t="s">
        <v>504</v>
      </c>
      <c r="IC141" s="227" t="s">
        <v>504</v>
      </c>
      <c r="ID141" s="227" t="s">
        <v>504</v>
      </c>
      <c r="IE141" s="239"/>
      <c r="IF141" s="239"/>
      <c r="IG141" s="239"/>
      <c r="IH141" s="227"/>
      <c r="II141" s="239"/>
      <c r="IJ141" s="227"/>
    </row>
    <row r="142" spans="1:244" s="237" customFormat="1" ht="15" x14ac:dyDescent="0.25">
      <c r="A142" s="274"/>
      <c r="B142" s="275" t="s">
        <v>65</v>
      </c>
      <c r="C142" s="478" t="s">
        <v>536</v>
      </c>
      <c r="D142" s="478"/>
      <c r="E142" s="478"/>
      <c r="F142" s="478"/>
      <c r="G142" s="478"/>
      <c r="H142" s="276" t="s">
        <v>474</v>
      </c>
      <c r="I142" s="277"/>
      <c r="J142" s="277"/>
      <c r="K142" s="287">
        <v>0.5</v>
      </c>
      <c r="L142" s="279"/>
      <c r="M142" s="277"/>
      <c r="N142" s="279"/>
      <c r="O142" s="277"/>
      <c r="P142" s="284">
        <v>145.68</v>
      </c>
      <c r="HY142" s="227"/>
      <c r="HZ142" s="227"/>
      <c r="IA142" s="227"/>
      <c r="IB142" s="227"/>
      <c r="IC142" s="227"/>
      <c r="ID142" s="227"/>
      <c r="IE142" s="239" t="s">
        <v>536</v>
      </c>
      <c r="IF142" s="239"/>
      <c r="IG142" s="239"/>
      <c r="IH142" s="227"/>
      <c r="II142" s="239"/>
      <c r="IJ142" s="227"/>
    </row>
    <row r="143" spans="1:244" s="237" customFormat="1" ht="15" x14ac:dyDescent="0.25">
      <c r="A143" s="281"/>
      <c r="B143" s="275" t="s">
        <v>570</v>
      </c>
      <c r="C143" s="478" t="s">
        <v>571</v>
      </c>
      <c r="D143" s="478"/>
      <c r="E143" s="478"/>
      <c r="F143" s="478"/>
      <c r="G143" s="478"/>
      <c r="H143" s="276" t="s">
        <v>474</v>
      </c>
      <c r="I143" s="278">
        <v>0.25</v>
      </c>
      <c r="J143" s="277"/>
      <c r="K143" s="287">
        <v>0.5</v>
      </c>
      <c r="L143" s="228"/>
      <c r="M143" s="231"/>
      <c r="N143" s="282">
        <v>291.35000000000002</v>
      </c>
      <c r="O143" s="277"/>
      <c r="P143" s="280">
        <v>145.68</v>
      </c>
      <c r="Q143" s="283"/>
      <c r="R143" s="283"/>
      <c r="HY143" s="227"/>
      <c r="HZ143" s="227"/>
      <c r="IA143" s="227"/>
      <c r="IB143" s="227"/>
      <c r="IC143" s="227"/>
      <c r="ID143" s="227"/>
      <c r="IE143" s="239"/>
      <c r="IF143" s="239" t="s">
        <v>571</v>
      </c>
      <c r="IG143" s="239"/>
      <c r="IH143" s="227"/>
      <c r="II143" s="239"/>
      <c r="IJ143" s="227"/>
    </row>
    <row r="144" spans="1:244" s="237" customFormat="1" ht="15" x14ac:dyDescent="0.25">
      <c r="A144" s="274"/>
      <c r="B144" s="275" t="s">
        <v>63</v>
      </c>
      <c r="C144" s="478" t="s">
        <v>475</v>
      </c>
      <c r="D144" s="478"/>
      <c r="E144" s="478"/>
      <c r="F144" s="478"/>
      <c r="G144" s="478"/>
      <c r="H144" s="276"/>
      <c r="I144" s="277"/>
      <c r="J144" s="277"/>
      <c r="K144" s="277"/>
      <c r="L144" s="279"/>
      <c r="M144" s="277"/>
      <c r="N144" s="279"/>
      <c r="O144" s="277"/>
      <c r="P144" s="284">
        <v>166.13</v>
      </c>
      <c r="HY144" s="227"/>
      <c r="HZ144" s="227"/>
      <c r="IA144" s="227"/>
      <c r="IB144" s="227"/>
      <c r="IC144" s="227"/>
      <c r="ID144" s="227"/>
      <c r="IE144" s="239" t="s">
        <v>475</v>
      </c>
      <c r="IF144" s="239"/>
      <c r="IG144" s="239"/>
      <c r="IH144" s="227"/>
      <c r="II144" s="239"/>
      <c r="IJ144" s="227"/>
    </row>
    <row r="145" spans="1:244" s="237" customFormat="1" ht="15" x14ac:dyDescent="0.25">
      <c r="A145" s="274"/>
      <c r="B145" s="275"/>
      <c r="C145" s="478" t="s">
        <v>539</v>
      </c>
      <c r="D145" s="478"/>
      <c r="E145" s="478"/>
      <c r="F145" s="478"/>
      <c r="G145" s="478"/>
      <c r="H145" s="276" t="s">
        <v>474</v>
      </c>
      <c r="I145" s="277"/>
      <c r="J145" s="277"/>
      <c r="K145" s="278">
        <v>0.28000000000000003</v>
      </c>
      <c r="L145" s="279"/>
      <c r="M145" s="277"/>
      <c r="N145" s="279"/>
      <c r="O145" s="277"/>
      <c r="P145" s="284">
        <v>95.89</v>
      </c>
      <c r="HY145" s="227"/>
      <c r="HZ145" s="227"/>
      <c r="IA145" s="227"/>
      <c r="IB145" s="227"/>
      <c r="IC145" s="227"/>
      <c r="ID145" s="227"/>
      <c r="IE145" s="239" t="s">
        <v>539</v>
      </c>
      <c r="IF145" s="239"/>
      <c r="IG145" s="239"/>
      <c r="IH145" s="227"/>
      <c r="II145" s="239"/>
      <c r="IJ145" s="227"/>
    </row>
    <row r="146" spans="1:244" s="237" customFormat="1" ht="15" x14ac:dyDescent="0.25">
      <c r="A146" s="281"/>
      <c r="B146" s="275" t="s">
        <v>576</v>
      </c>
      <c r="C146" s="478" t="s">
        <v>577</v>
      </c>
      <c r="D146" s="478"/>
      <c r="E146" s="478"/>
      <c r="F146" s="478"/>
      <c r="G146" s="478"/>
      <c r="H146" s="276" t="s">
        <v>647</v>
      </c>
      <c r="I146" s="278">
        <v>0.14000000000000001</v>
      </c>
      <c r="J146" s="277"/>
      <c r="K146" s="278">
        <v>0.28000000000000003</v>
      </c>
      <c r="L146" s="228"/>
      <c r="M146" s="231"/>
      <c r="N146" s="282">
        <v>17.53</v>
      </c>
      <c r="O146" s="277"/>
      <c r="P146" s="280">
        <v>4.91</v>
      </c>
      <c r="Q146" s="283"/>
      <c r="R146" s="283"/>
      <c r="HY146" s="227"/>
      <c r="HZ146" s="227"/>
      <c r="IA146" s="227"/>
      <c r="IB146" s="227"/>
      <c r="IC146" s="227"/>
      <c r="ID146" s="227"/>
      <c r="IE146" s="239"/>
      <c r="IF146" s="239" t="s">
        <v>577</v>
      </c>
      <c r="IG146" s="239"/>
      <c r="IH146" s="227"/>
      <c r="II146" s="239"/>
      <c r="IJ146" s="227"/>
    </row>
    <row r="147" spans="1:244" s="237" customFormat="1" ht="15" x14ac:dyDescent="0.25">
      <c r="A147" s="281"/>
      <c r="B147" s="275" t="s">
        <v>578</v>
      </c>
      <c r="C147" s="478" t="s">
        <v>579</v>
      </c>
      <c r="D147" s="478"/>
      <c r="E147" s="478"/>
      <c r="F147" s="478"/>
      <c r="G147" s="478"/>
      <c r="H147" s="276" t="s">
        <v>647</v>
      </c>
      <c r="I147" s="278">
        <v>0.14000000000000001</v>
      </c>
      <c r="J147" s="277"/>
      <c r="K147" s="278">
        <v>0.28000000000000003</v>
      </c>
      <c r="L147" s="248">
        <v>487.94</v>
      </c>
      <c r="M147" s="232">
        <v>1.18</v>
      </c>
      <c r="N147" s="282">
        <v>575.77</v>
      </c>
      <c r="O147" s="277"/>
      <c r="P147" s="280">
        <v>161.22</v>
      </c>
      <c r="Q147" s="283"/>
      <c r="R147" s="283"/>
      <c r="HY147" s="227"/>
      <c r="HZ147" s="227"/>
      <c r="IA147" s="227"/>
      <c r="IB147" s="227"/>
      <c r="IC147" s="227"/>
      <c r="ID147" s="227"/>
      <c r="IE147" s="239"/>
      <c r="IF147" s="239" t="s">
        <v>579</v>
      </c>
      <c r="IG147" s="239"/>
      <c r="IH147" s="227"/>
      <c r="II147" s="239"/>
      <c r="IJ147" s="227"/>
    </row>
    <row r="148" spans="1:244" s="237" customFormat="1" ht="15" x14ac:dyDescent="0.25">
      <c r="A148" s="285"/>
      <c r="B148" s="275" t="s">
        <v>546</v>
      </c>
      <c r="C148" s="478" t="s">
        <v>547</v>
      </c>
      <c r="D148" s="478"/>
      <c r="E148" s="478"/>
      <c r="F148" s="478"/>
      <c r="G148" s="478"/>
      <c r="H148" s="276" t="s">
        <v>474</v>
      </c>
      <c r="I148" s="278">
        <v>0.14000000000000001</v>
      </c>
      <c r="J148" s="277"/>
      <c r="K148" s="278">
        <v>0.28000000000000003</v>
      </c>
      <c r="L148" s="279"/>
      <c r="M148" s="277"/>
      <c r="N148" s="286">
        <v>342.46</v>
      </c>
      <c r="O148" s="277"/>
      <c r="P148" s="284">
        <v>95.89</v>
      </c>
      <c r="HY148" s="227"/>
      <c r="HZ148" s="227"/>
      <c r="IA148" s="227"/>
      <c r="IB148" s="227"/>
      <c r="IC148" s="227"/>
      <c r="ID148" s="227"/>
      <c r="IE148" s="239"/>
      <c r="IF148" s="239"/>
      <c r="IG148" s="239" t="s">
        <v>547</v>
      </c>
      <c r="IH148" s="227"/>
      <c r="II148" s="239"/>
      <c r="IJ148" s="227"/>
    </row>
    <row r="149" spans="1:244" s="237" customFormat="1" ht="15" x14ac:dyDescent="0.25">
      <c r="A149" s="244"/>
      <c r="B149" s="245"/>
      <c r="C149" s="509" t="s">
        <v>648</v>
      </c>
      <c r="D149" s="509"/>
      <c r="E149" s="509"/>
      <c r="F149" s="509"/>
      <c r="G149" s="509"/>
      <c r="H149" s="331"/>
      <c r="I149" s="332"/>
      <c r="J149" s="332"/>
      <c r="K149" s="332"/>
      <c r="L149" s="334"/>
      <c r="M149" s="332"/>
      <c r="N149" s="337"/>
      <c r="O149" s="332"/>
      <c r="P149" s="338">
        <v>407.7</v>
      </c>
      <c r="Q149" s="283"/>
      <c r="R149" s="283"/>
      <c r="HY149" s="227"/>
      <c r="HZ149" s="227"/>
      <c r="IA149" s="227"/>
      <c r="IB149" s="227"/>
      <c r="IC149" s="227"/>
      <c r="ID149" s="227"/>
      <c r="IE149" s="239"/>
      <c r="IF149" s="239"/>
      <c r="IG149" s="239"/>
      <c r="IH149" s="227" t="s">
        <v>648</v>
      </c>
      <c r="II149" s="239"/>
      <c r="IJ149" s="227"/>
    </row>
    <row r="150" spans="1:244" s="237" customFormat="1" ht="15" x14ac:dyDescent="0.25">
      <c r="A150" s="285"/>
      <c r="B150" s="275"/>
      <c r="C150" s="478" t="s">
        <v>649</v>
      </c>
      <c r="D150" s="478"/>
      <c r="E150" s="478"/>
      <c r="F150" s="478"/>
      <c r="G150" s="478"/>
      <c r="H150" s="276"/>
      <c r="I150" s="277"/>
      <c r="J150" s="277"/>
      <c r="K150" s="277"/>
      <c r="L150" s="279"/>
      <c r="M150" s="277"/>
      <c r="N150" s="279"/>
      <c r="O150" s="277"/>
      <c r="P150" s="284">
        <v>241.57</v>
      </c>
      <c r="HY150" s="227"/>
      <c r="HZ150" s="227"/>
      <c r="IA150" s="227"/>
      <c r="IB150" s="227"/>
      <c r="IC150" s="227"/>
      <c r="ID150" s="227"/>
      <c r="IE150" s="239"/>
      <c r="IF150" s="239"/>
      <c r="IG150" s="239"/>
      <c r="IH150" s="227"/>
      <c r="II150" s="239" t="s">
        <v>649</v>
      </c>
      <c r="IJ150" s="227"/>
    </row>
    <row r="151" spans="1:244" s="237" customFormat="1" ht="15" x14ac:dyDescent="0.25">
      <c r="A151" s="285"/>
      <c r="B151" s="275" t="s">
        <v>650</v>
      </c>
      <c r="C151" s="478" t="s">
        <v>651</v>
      </c>
      <c r="D151" s="478"/>
      <c r="E151" s="478"/>
      <c r="F151" s="478"/>
      <c r="G151" s="478"/>
      <c r="H151" s="276" t="s">
        <v>460</v>
      </c>
      <c r="I151" s="289">
        <v>103</v>
      </c>
      <c r="J151" s="277"/>
      <c r="K151" s="289">
        <v>103</v>
      </c>
      <c r="L151" s="279"/>
      <c r="M151" s="277"/>
      <c r="N151" s="279"/>
      <c r="O151" s="277"/>
      <c r="P151" s="284">
        <v>248.82</v>
      </c>
      <c r="HY151" s="227"/>
      <c r="HZ151" s="227"/>
      <c r="IA151" s="227"/>
      <c r="IB151" s="227"/>
      <c r="IC151" s="227"/>
      <c r="ID151" s="227"/>
      <c r="IE151" s="239"/>
      <c r="IF151" s="239"/>
      <c r="IG151" s="239"/>
      <c r="IH151" s="227"/>
      <c r="II151" s="239" t="s">
        <v>651</v>
      </c>
      <c r="IJ151" s="227"/>
    </row>
    <row r="152" spans="1:244" s="237" customFormat="1" ht="15" x14ac:dyDescent="0.25">
      <c r="A152" s="285"/>
      <c r="B152" s="275" t="s">
        <v>652</v>
      </c>
      <c r="C152" s="478" t="s">
        <v>653</v>
      </c>
      <c r="D152" s="478"/>
      <c r="E152" s="478"/>
      <c r="F152" s="478"/>
      <c r="G152" s="478"/>
      <c r="H152" s="276" t="s">
        <v>460</v>
      </c>
      <c r="I152" s="289">
        <v>60</v>
      </c>
      <c r="J152" s="277"/>
      <c r="K152" s="289">
        <v>60</v>
      </c>
      <c r="L152" s="279"/>
      <c r="M152" s="277"/>
      <c r="N152" s="279"/>
      <c r="O152" s="277"/>
      <c r="P152" s="284">
        <v>144.94</v>
      </c>
      <c r="HY152" s="227"/>
      <c r="HZ152" s="227"/>
      <c r="IA152" s="227"/>
      <c r="IB152" s="227"/>
      <c r="IC152" s="227"/>
      <c r="ID152" s="227"/>
      <c r="IE152" s="239"/>
      <c r="IF152" s="239"/>
      <c r="IG152" s="239"/>
      <c r="IH152" s="227"/>
      <c r="II152" s="239" t="s">
        <v>653</v>
      </c>
      <c r="IJ152" s="227"/>
    </row>
    <row r="153" spans="1:244" s="237" customFormat="1" ht="15" x14ac:dyDescent="0.25">
      <c r="A153" s="247"/>
      <c r="B153" s="242"/>
      <c r="C153" s="509" t="s">
        <v>473</v>
      </c>
      <c r="D153" s="509"/>
      <c r="E153" s="509"/>
      <c r="F153" s="509"/>
      <c r="G153" s="509"/>
      <c r="H153" s="331"/>
      <c r="I153" s="332"/>
      <c r="J153" s="332"/>
      <c r="K153" s="332"/>
      <c r="L153" s="334"/>
      <c r="M153" s="332"/>
      <c r="N153" s="345">
        <v>400.73</v>
      </c>
      <c r="O153" s="332"/>
      <c r="P153" s="344">
        <v>801.46</v>
      </c>
      <c r="HY153" s="227"/>
      <c r="HZ153" s="227"/>
      <c r="IA153" s="227"/>
      <c r="IB153" s="227"/>
      <c r="IC153" s="227"/>
      <c r="ID153" s="227"/>
      <c r="IE153" s="239"/>
      <c r="IF153" s="239"/>
      <c r="IG153" s="239"/>
      <c r="IH153" s="227"/>
      <c r="II153" s="239"/>
      <c r="IJ153" s="227" t="s">
        <v>473</v>
      </c>
    </row>
    <row r="154" spans="1:244" s="237" customFormat="1" ht="0.75" customHeight="1" x14ac:dyDescent="0.25">
      <c r="A154" s="298"/>
      <c r="B154" s="299"/>
      <c r="C154" s="299"/>
      <c r="D154" s="299"/>
      <c r="E154" s="299"/>
      <c r="F154" s="299"/>
      <c r="G154" s="299"/>
      <c r="H154" s="300"/>
      <c r="I154" s="301"/>
      <c r="J154" s="301"/>
      <c r="K154" s="301"/>
      <c r="L154" s="302"/>
      <c r="M154" s="301"/>
      <c r="N154" s="302"/>
      <c r="O154" s="301"/>
      <c r="P154" s="303"/>
      <c r="HY154" s="227"/>
      <c r="HZ154" s="227"/>
      <c r="IA154" s="227"/>
      <c r="IB154" s="227"/>
      <c r="IC154" s="227"/>
      <c r="ID154" s="227"/>
      <c r="IE154" s="239"/>
      <c r="IF154" s="239"/>
      <c r="IG154" s="239"/>
      <c r="IH154" s="227"/>
      <c r="II154" s="239"/>
      <c r="IJ154" s="227"/>
    </row>
    <row r="155" spans="1:244" s="237" customFormat="1" ht="23.25" x14ac:dyDescent="0.25">
      <c r="A155" s="329" t="s">
        <v>354</v>
      </c>
      <c r="B155" s="330" t="s">
        <v>582</v>
      </c>
      <c r="C155" s="508" t="s">
        <v>583</v>
      </c>
      <c r="D155" s="508"/>
      <c r="E155" s="508"/>
      <c r="F155" s="508"/>
      <c r="G155" s="508"/>
      <c r="H155" s="331" t="s">
        <v>535</v>
      </c>
      <c r="I155" s="332">
        <v>1</v>
      </c>
      <c r="J155" s="333">
        <v>1</v>
      </c>
      <c r="K155" s="333">
        <v>1</v>
      </c>
      <c r="L155" s="334"/>
      <c r="M155" s="332"/>
      <c r="N155" s="335"/>
      <c r="O155" s="332"/>
      <c r="P155" s="336"/>
      <c r="HY155" s="227"/>
      <c r="HZ155" s="227" t="s">
        <v>583</v>
      </c>
      <c r="IA155" s="227" t="s">
        <v>504</v>
      </c>
      <c r="IB155" s="227" t="s">
        <v>504</v>
      </c>
      <c r="IC155" s="227" t="s">
        <v>504</v>
      </c>
      <c r="ID155" s="227" t="s">
        <v>504</v>
      </c>
      <c r="IE155" s="239"/>
      <c r="IF155" s="239"/>
      <c r="IG155" s="239"/>
      <c r="IH155" s="227"/>
      <c r="II155" s="239"/>
      <c r="IJ155" s="227"/>
    </row>
    <row r="156" spans="1:244" s="237" customFormat="1" ht="15" x14ac:dyDescent="0.25">
      <c r="A156" s="274"/>
      <c r="B156" s="275" t="s">
        <v>65</v>
      </c>
      <c r="C156" s="478" t="s">
        <v>536</v>
      </c>
      <c r="D156" s="478"/>
      <c r="E156" s="478"/>
      <c r="F156" s="478"/>
      <c r="G156" s="478"/>
      <c r="H156" s="276" t="s">
        <v>474</v>
      </c>
      <c r="I156" s="277"/>
      <c r="J156" s="277"/>
      <c r="K156" s="287">
        <v>0.3</v>
      </c>
      <c r="L156" s="279"/>
      <c r="M156" s="277"/>
      <c r="N156" s="279"/>
      <c r="O156" s="277"/>
      <c r="P156" s="284">
        <v>87.41</v>
      </c>
      <c r="HY156" s="227"/>
      <c r="HZ156" s="227"/>
      <c r="IA156" s="227"/>
      <c r="IB156" s="227"/>
      <c r="IC156" s="227"/>
      <c r="ID156" s="227"/>
      <c r="IE156" s="239" t="s">
        <v>536</v>
      </c>
      <c r="IF156" s="239"/>
      <c r="IG156" s="239"/>
      <c r="IH156" s="227"/>
      <c r="II156" s="239"/>
      <c r="IJ156" s="227"/>
    </row>
    <row r="157" spans="1:244" s="237" customFormat="1" ht="15" x14ac:dyDescent="0.25">
      <c r="A157" s="281"/>
      <c r="B157" s="275" t="s">
        <v>570</v>
      </c>
      <c r="C157" s="478" t="s">
        <v>571</v>
      </c>
      <c r="D157" s="478"/>
      <c r="E157" s="478"/>
      <c r="F157" s="478"/>
      <c r="G157" s="478"/>
      <c r="H157" s="276" t="s">
        <v>474</v>
      </c>
      <c r="I157" s="287">
        <v>0.3</v>
      </c>
      <c r="J157" s="277"/>
      <c r="K157" s="287">
        <v>0.3</v>
      </c>
      <c r="L157" s="228"/>
      <c r="M157" s="231"/>
      <c r="N157" s="282">
        <v>291.35000000000002</v>
      </c>
      <c r="O157" s="277"/>
      <c r="P157" s="280">
        <v>87.41</v>
      </c>
      <c r="Q157" s="283"/>
      <c r="R157" s="283"/>
      <c r="HY157" s="227"/>
      <c r="HZ157" s="227"/>
      <c r="IA157" s="227"/>
      <c r="IB157" s="227"/>
      <c r="IC157" s="227"/>
      <c r="ID157" s="227"/>
      <c r="IE157" s="239"/>
      <c r="IF157" s="239" t="s">
        <v>571</v>
      </c>
      <c r="IG157" s="239"/>
      <c r="IH157" s="227"/>
      <c r="II157" s="239"/>
      <c r="IJ157" s="227"/>
    </row>
    <row r="158" spans="1:244" s="237" customFormat="1" ht="15" x14ac:dyDescent="0.25">
      <c r="A158" s="274"/>
      <c r="B158" s="275" t="s">
        <v>63</v>
      </c>
      <c r="C158" s="478" t="s">
        <v>475</v>
      </c>
      <c r="D158" s="478"/>
      <c r="E158" s="478"/>
      <c r="F158" s="478"/>
      <c r="G158" s="478"/>
      <c r="H158" s="276"/>
      <c r="I158" s="277"/>
      <c r="J158" s="277"/>
      <c r="K158" s="277"/>
      <c r="L158" s="279"/>
      <c r="M158" s="277"/>
      <c r="N158" s="279"/>
      <c r="O158" s="277"/>
      <c r="P158" s="284">
        <v>94.92</v>
      </c>
      <c r="HY158" s="227"/>
      <c r="HZ158" s="227"/>
      <c r="IA158" s="227"/>
      <c r="IB158" s="227"/>
      <c r="IC158" s="227"/>
      <c r="ID158" s="227"/>
      <c r="IE158" s="239" t="s">
        <v>475</v>
      </c>
      <c r="IF158" s="239"/>
      <c r="IG158" s="239"/>
      <c r="IH158" s="227"/>
      <c r="II158" s="239"/>
      <c r="IJ158" s="227"/>
    </row>
    <row r="159" spans="1:244" s="237" customFormat="1" ht="15" x14ac:dyDescent="0.25">
      <c r="A159" s="274"/>
      <c r="B159" s="275"/>
      <c r="C159" s="478" t="s">
        <v>539</v>
      </c>
      <c r="D159" s="478"/>
      <c r="E159" s="478"/>
      <c r="F159" s="478"/>
      <c r="G159" s="478"/>
      <c r="H159" s="276" t="s">
        <v>474</v>
      </c>
      <c r="I159" s="277"/>
      <c r="J159" s="277"/>
      <c r="K159" s="278">
        <v>0.16</v>
      </c>
      <c r="L159" s="279"/>
      <c r="M159" s="277"/>
      <c r="N159" s="279"/>
      <c r="O159" s="277"/>
      <c r="P159" s="284">
        <v>54.79</v>
      </c>
      <c r="HY159" s="227"/>
      <c r="HZ159" s="227"/>
      <c r="IA159" s="227"/>
      <c r="IB159" s="227"/>
      <c r="IC159" s="227"/>
      <c r="ID159" s="227"/>
      <c r="IE159" s="239" t="s">
        <v>539</v>
      </c>
      <c r="IF159" s="239"/>
      <c r="IG159" s="239"/>
      <c r="IH159" s="227"/>
      <c r="II159" s="239"/>
      <c r="IJ159" s="227"/>
    </row>
    <row r="160" spans="1:244" s="237" customFormat="1" ht="15" x14ac:dyDescent="0.25">
      <c r="A160" s="281"/>
      <c r="B160" s="275" t="s">
        <v>576</v>
      </c>
      <c r="C160" s="478" t="s">
        <v>577</v>
      </c>
      <c r="D160" s="478"/>
      <c r="E160" s="478"/>
      <c r="F160" s="478"/>
      <c r="G160" s="478"/>
      <c r="H160" s="276" t="s">
        <v>647</v>
      </c>
      <c r="I160" s="278">
        <v>0.16</v>
      </c>
      <c r="J160" s="277"/>
      <c r="K160" s="278">
        <v>0.16</v>
      </c>
      <c r="L160" s="228"/>
      <c r="M160" s="231"/>
      <c r="N160" s="282">
        <v>17.53</v>
      </c>
      <c r="O160" s="277"/>
      <c r="P160" s="280">
        <v>2.8</v>
      </c>
      <c r="Q160" s="283"/>
      <c r="R160" s="283"/>
      <c r="HY160" s="227"/>
      <c r="HZ160" s="227"/>
      <c r="IA160" s="227"/>
      <c r="IB160" s="227"/>
      <c r="IC160" s="227"/>
      <c r="ID160" s="227"/>
      <c r="IE160" s="239"/>
      <c r="IF160" s="239" t="s">
        <v>577</v>
      </c>
      <c r="IG160" s="239"/>
      <c r="IH160" s="227"/>
      <c r="II160" s="239"/>
      <c r="IJ160" s="227"/>
    </row>
    <row r="161" spans="1:259" s="237" customFormat="1" ht="15" x14ac:dyDescent="0.25">
      <c r="A161" s="281"/>
      <c r="B161" s="275" t="s">
        <v>578</v>
      </c>
      <c r="C161" s="478" t="s">
        <v>579</v>
      </c>
      <c r="D161" s="478"/>
      <c r="E161" s="478"/>
      <c r="F161" s="478"/>
      <c r="G161" s="478"/>
      <c r="H161" s="276" t="s">
        <v>647</v>
      </c>
      <c r="I161" s="278">
        <v>0.16</v>
      </c>
      <c r="J161" s="277"/>
      <c r="K161" s="278">
        <v>0.16</v>
      </c>
      <c r="L161" s="248">
        <v>487.94</v>
      </c>
      <c r="M161" s="232">
        <v>1.18</v>
      </c>
      <c r="N161" s="282">
        <v>575.77</v>
      </c>
      <c r="O161" s="277"/>
      <c r="P161" s="280">
        <v>92.12</v>
      </c>
      <c r="Q161" s="283"/>
      <c r="R161" s="283"/>
      <c r="HY161" s="227"/>
      <c r="HZ161" s="227"/>
      <c r="IA161" s="227"/>
      <c r="IB161" s="227"/>
      <c r="IC161" s="227"/>
      <c r="ID161" s="227"/>
      <c r="IE161" s="239"/>
      <c r="IF161" s="239" t="s">
        <v>579</v>
      </c>
      <c r="IG161" s="239"/>
      <c r="IH161" s="227"/>
      <c r="II161" s="239"/>
      <c r="IJ161" s="227"/>
    </row>
    <row r="162" spans="1:259" s="237" customFormat="1" ht="15" x14ac:dyDescent="0.25">
      <c r="A162" s="285"/>
      <c r="B162" s="275" t="s">
        <v>546</v>
      </c>
      <c r="C162" s="478" t="s">
        <v>547</v>
      </c>
      <c r="D162" s="478"/>
      <c r="E162" s="478"/>
      <c r="F162" s="478"/>
      <c r="G162" s="478"/>
      <c r="H162" s="276" t="s">
        <v>474</v>
      </c>
      <c r="I162" s="278">
        <v>0.16</v>
      </c>
      <c r="J162" s="277"/>
      <c r="K162" s="278">
        <v>0.16</v>
      </c>
      <c r="L162" s="279"/>
      <c r="M162" s="277"/>
      <c r="N162" s="286">
        <v>342.46</v>
      </c>
      <c r="O162" s="277"/>
      <c r="P162" s="284">
        <v>54.79</v>
      </c>
      <c r="HY162" s="227"/>
      <c r="HZ162" s="227"/>
      <c r="IA162" s="227"/>
      <c r="IB162" s="227"/>
      <c r="IC162" s="227"/>
      <c r="ID162" s="227"/>
      <c r="IE162" s="239"/>
      <c r="IF162" s="239"/>
      <c r="IG162" s="239" t="s">
        <v>547</v>
      </c>
      <c r="IH162" s="227"/>
      <c r="II162" s="239"/>
      <c r="IJ162" s="227"/>
    </row>
    <row r="163" spans="1:259" s="237" customFormat="1" ht="15" x14ac:dyDescent="0.25">
      <c r="A163" s="244"/>
      <c r="B163" s="245"/>
      <c r="C163" s="509" t="s">
        <v>648</v>
      </c>
      <c r="D163" s="509"/>
      <c r="E163" s="509"/>
      <c r="F163" s="509"/>
      <c r="G163" s="509"/>
      <c r="H163" s="331"/>
      <c r="I163" s="332"/>
      <c r="J163" s="332"/>
      <c r="K163" s="332"/>
      <c r="L163" s="334"/>
      <c r="M163" s="332"/>
      <c r="N163" s="337"/>
      <c r="O163" s="332"/>
      <c r="P163" s="338">
        <v>237.12</v>
      </c>
      <c r="Q163" s="283"/>
      <c r="R163" s="283"/>
      <c r="HY163" s="227"/>
      <c r="HZ163" s="227"/>
      <c r="IA163" s="227"/>
      <c r="IB163" s="227"/>
      <c r="IC163" s="227"/>
      <c r="ID163" s="227"/>
      <c r="IE163" s="239"/>
      <c r="IF163" s="239"/>
      <c r="IG163" s="239"/>
      <c r="IH163" s="227" t="s">
        <v>648</v>
      </c>
      <c r="II163" s="239"/>
      <c r="IJ163" s="227"/>
    </row>
    <row r="164" spans="1:259" s="237" customFormat="1" ht="15" x14ac:dyDescent="0.25">
      <c r="A164" s="285"/>
      <c r="B164" s="275"/>
      <c r="C164" s="478" t="s">
        <v>649</v>
      </c>
      <c r="D164" s="478"/>
      <c r="E164" s="478"/>
      <c r="F164" s="478"/>
      <c r="G164" s="478"/>
      <c r="H164" s="276"/>
      <c r="I164" s="277"/>
      <c r="J164" s="277"/>
      <c r="K164" s="277"/>
      <c r="L164" s="279"/>
      <c r="M164" s="277"/>
      <c r="N164" s="279"/>
      <c r="O164" s="277"/>
      <c r="P164" s="284">
        <v>142.19999999999999</v>
      </c>
      <c r="HY164" s="227"/>
      <c r="HZ164" s="227"/>
      <c r="IA164" s="227"/>
      <c r="IB164" s="227"/>
      <c r="IC164" s="227"/>
      <c r="ID164" s="227"/>
      <c r="IE164" s="239"/>
      <c r="IF164" s="239"/>
      <c r="IG164" s="239"/>
      <c r="IH164" s="227"/>
      <c r="II164" s="239" t="s">
        <v>649</v>
      </c>
      <c r="IJ164" s="227"/>
    </row>
    <row r="165" spans="1:259" s="237" customFormat="1" ht="15" x14ac:dyDescent="0.25">
      <c r="A165" s="285"/>
      <c r="B165" s="275" t="s">
        <v>650</v>
      </c>
      <c r="C165" s="478" t="s">
        <v>651</v>
      </c>
      <c r="D165" s="478"/>
      <c r="E165" s="478"/>
      <c r="F165" s="478"/>
      <c r="G165" s="478"/>
      <c r="H165" s="276" t="s">
        <v>460</v>
      </c>
      <c r="I165" s="289">
        <v>103</v>
      </c>
      <c r="J165" s="277"/>
      <c r="K165" s="289">
        <v>103</v>
      </c>
      <c r="L165" s="279"/>
      <c r="M165" s="277"/>
      <c r="N165" s="279"/>
      <c r="O165" s="277"/>
      <c r="P165" s="284">
        <v>146.47</v>
      </c>
      <c r="HY165" s="227"/>
      <c r="HZ165" s="227"/>
      <c r="IA165" s="227"/>
      <c r="IB165" s="227"/>
      <c r="IC165" s="227"/>
      <c r="ID165" s="227"/>
      <c r="IE165" s="239"/>
      <c r="IF165" s="239"/>
      <c r="IG165" s="239"/>
      <c r="IH165" s="227"/>
      <c r="II165" s="239" t="s">
        <v>651</v>
      </c>
      <c r="IJ165" s="227"/>
    </row>
    <row r="166" spans="1:259" s="237" customFormat="1" ht="15" x14ac:dyDescent="0.25">
      <c r="A166" s="285"/>
      <c r="B166" s="275" t="s">
        <v>652</v>
      </c>
      <c r="C166" s="478" t="s">
        <v>653</v>
      </c>
      <c r="D166" s="478"/>
      <c r="E166" s="478"/>
      <c r="F166" s="478"/>
      <c r="G166" s="478"/>
      <c r="H166" s="276" t="s">
        <v>460</v>
      </c>
      <c r="I166" s="289">
        <v>60</v>
      </c>
      <c r="J166" s="277"/>
      <c r="K166" s="289">
        <v>60</v>
      </c>
      <c r="L166" s="279"/>
      <c r="M166" s="277"/>
      <c r="N166" s="279"/>
      <c r="O166" s="277"/>
      <c r="P166" s="284">
        <v>85.32</v>
      </c>
      <c r="HY166" s="227"/>
      <c r="HZ166" s="227"/>
      <c r="IA166" s="227"/>
      <c r="IB166" s="227"/>
      <c r="IC166" s="227"/>
      <c r="ID166" s="227"/>
      <c r="IE166" s="239"/>
      <c r="IF166" s="239"/>
      <c r="IG166" s="239"/>
      <c r="IH166" s="227"/>
      <c r="II166" s="239" t="s">
        <v>653</v>
      </c>
      <c r="IJ166" s="227"/>
    </row>
    <row r="167" spans="1:259" s="237" customFormat="1" ht="15" x14ac:dyDescent="0.25">
      <c r="A167" s="247"/>
      <c r="B167" s="242"/>
      <c r="C167" s="509" t="s">
        <v>473</v>
      </c>
      <c r="D167" s="509"/>
      <c r="E167" s="509"/>
      <c r="F167" s="509"/>
      <c r="G167" s="509"/>
      <c r="H167" s="331"/>
      <c r="I167" s="332"/>
      <c r="J167" s="332"/>
      <c r="K167" s="332"/>
      <c r="L167" s="334"/>
      <c r="M167" s="332"/>
      <c r="N167" s="345">
        <v>468.91</v>
      </c>
      <c r="O167" s="332"/>
      <c r="P167" s="344">
        <v>468.91</v>
      </c>
      <c r="HY167" s="227"/>
      <c r="HZ167" s="227"/>
      <c r="IA167" s="227"/>
      <c r="IB167" s="227"/>
      <c r="IC167" s="227"/>
      <c r="ID167" s="227"/>
      <c r="IE167" s="239"/>
      <c r="IF167" s="239"/>
      <c r="IG167" s="239"/>
      <c r="IH167" s="227"/>
      <c r="II167" s="239"/>
      <c r="IJ167" s="227" t="s">
        <v>473</v>
      </c>
    </row>
    <row r="168" spans="1:259" s="237" customFormat="1" ht="0.75" customHeight="1" x14ac:dyDescent="0.25">
      <c r="A168" s="298"/>
      <c r="B168" s="299"/>
      <c r="C168" s="299"/>
      <c r="D168" s="299"/>
      <c r="E168" s="299"/>
      <c r="F168" s="299"/>
      <c r="G168" s="299"/>
      <c r="H168" s="300"/>
      <c r="I168" s="301"/>
      <c r="J168" s="301"/>
      <c r="K168" s="301"/>
      <c r="L168" s="302"/>
      <c r="M168" s="301"/>
      <c r="N168" s="302"/>
      <c r="O168" s="301"/>
      <c r="P168" s="303"/>
      <c r="HY168" s="227"/>
      <c r="HZ168" s="227"/>
      <c r="IA168" s="227"/>
      <c r="IB168" s="227"/>
      <c r="IC168" s="227"/>
      <c r="ID168" s="227"/>
      <c r="IE168" s="239"/>
      <c r="IF168" s="239"/>
      <c r="IG168" s="239"/>
      <c r="IH168" s="227"/>
      <c r="II168" s="239"/>
      <c r="IJ168" s="227"/>
    </row>
    <row r="169" spans="1:259" s="237" customFormat="1" ht="23.25" x14ac:dyDescent="0.25">
      <c r="A169" s="329" t="s">
        <v>365</v>
      </c>
      <c r="B169" s="330" t="s">
        <v>664</v>
      </c>
      <c r="C169" s="508" t="s">
        <v>665</v>
      </c>
      <c r="D169" s="508"/>
      <c r="E169" s="508"/>
      <c r="F169" s="508"/>
      <c r="G169" s="508"/>
      <c r="H169" s="331" t="s">
        <v>476</v>
      </c>
      <c r="I169" s="332">
        <v>4.125</v>
      </c>
      <c r="J169" s="333">
        <v>1</v>
      </c>
      <c r="K169" s="341">
        <v>4.125</v>
      </c>
      <c r="L169" s="334"/>
      <c r="M169" s="332"/>
      <c r="N169" s="342">
        <v>290.10000000000002</v>
      </c>
      <c r="O169" s="332"/>
      <c r="P169" s="338">
        <v>1196.6600000000001</v>
      </c>
      <c r="HY169" s="227"/>
      <c r="HZ169" s="227" t="s">
        <v>665</v>
      </c>
      <c r="IA169" s="227" t="s">
        <v>504</v>
      </c>
      <c r="IB169" s="227" t="s">
        <v>504</v>
      </c>
      <c r="IC169" s="227" t="s">
        <v>504</v>
      </c>
      <c r="ID169" s="227" t="s">
        <v>504</v>
      </c>
      <c r="IE169" s="239"/>
      <c r="IF169" s="239"/>
      <c r="IG169" s="239"/>
      <c r="IH169" s="227"/>
      <c r="II169" s="239"/>
      <c r="IJ169" s="227"/>
    </row>
    <row r="170" spans="1:259" s="237" customFormat="1" ht="15" x14ac:dyDescent="0.25">
      <c r="A170" s="247"/>
      <c r="B170" s="242"/>
      <c r="C170" s="476" t="s">
        <v>666</v>
      </c>
      <c r="D170" s="476"/>
      <c r="E170" s="476"/>
      <c r="F170" s="476"/>
      <c r="G170" s="476"/>
      <c r="H170" s="476"/>
      <c r="I170" s="476"/>
      <c r="J170" s="476"/>
      <c r="K170" s="476"/>
      <c r="L170" s="476"/>
      <c r="M170" s="476"/>
      <c r="N170" s="476"/>
      <c r="O170" s="476"/>
      <c r="P170" s="510"/>
      <c r="HY170" s="227"/>
      <c r="HZ170" s="227"/>
      <c r="IA170" s="227"/>
      <c r="IB170" s="227"/>
      <c r="IC170" s="227"/>
      <c r="ID170" s="227"/>
      <c r="IE170" s="239"/>
      <c r="IF170" s="239"/>
      <c r="IG170" s="239"/>
      <c r="IH170" s="227"/>
      <c r="II170" s="239"/>
      <c r="IJ170" s="227"/>
      <c r="IK170" s="221" t="s">
        <v>666</v>
      </c>
      <c r="IL170" s="221" t="s">
        <v>504</v>
      </c>
      <c r="IM170" s="221" t="s">
        <v>504</v>
      </c>
      <c r="IN170" s="221" t="s">
        <v>504</v>
      </c>
      <c r="IO170" s="221" t="s">
        <v>504</v>
      </c>
      <c r="IP170" s="221" t="s">
        <v>504</v>
      </c>
      <c r="IQ170" s="221" t="s">
        <v>504</v>
      </c>
      <c r="IR170" s="221" t="s">
        <v>504</v>
      </c>
      <c r="IS170" s="221" t="s">
        <v>504</v>
      </c>
      <c r="IT170" s="221" t="s">
        <v>504</v>
      </c>
      <c r="IU170" s="221" t="s">
        <v>504</v>
      </c>
      <c r="IV170" s="221" t="s">
        <v>504</v>
      </c>
      <c r="IW170" s="221" t="s">
        <v>504</v>
      </c>
      <c r="IX170" s="221" t="s">
        <v>504</v>
      </c>
    </row>
    <row r="171" spans="1:259" s="237" customFormat="1" ht="15" x14ac:dyDescent="0.25">
      <c r="A171" s="290"/>
      <c r="B171" s="268"/>
      <c r="C171" s="476" t="s">
        <v>719</v>
      </c>
      <c r="D171" s="476"/>
      <c r="E171" s="476"/>
      <c r="F171" s="476"/>
      <c r="G171" s="476"/>
      <c r="H171" s="476"/>
      <c r="I171" s="476"/>
      <c r="J171" s="476"/>
      <c r="K171" s="476"/>
      <c r="L171" s="476"/>
      <c r="M171" s="476"/>
      <c r="N171" s="476"/>
      <c r="O171" s="476"/>
      <c r="P171" s="510"/>
      <c r="HY171" s="227"/>
      <c r="HZ171" s="227"/>
      <c r="IA171" s="227"/>
      <c r="IB171" s="227"/>
      <c r="IC171" s="227"/>
      <c r="ID171" s="227"/>
      <c r="IE171" s="239"/>
      <c r="IF171" s="239"/>
      <c r="IG171" s="239"/>
      <c r="IH171" s="227"/>
      <c r="II171" s="239"/>
      <c r="IJ171" s="227"/>
      <c r="IY171" s="221" t="s">
        <v>719</v>
      </c>
    </row>
    <row r="172" spans="1:259" s="237" customFormat="1" ht="15" x14ac:dyDescent="0.25">
      <c r="A172" s="247"/>
      <c r="B172" s="242"/>
      <c r="C172" s="509" t="s">
        <v>473</v>
      </c>
      <c r="D172" s="509"/>
      <c r="E172" s="509"/>
      <c r="F172" s="509"/>
      <c r="G172" s="509"/>
      <c r="H172" s="331"/>
      <c r="I172" s="332"/>
      <c r="J172" s="332"/>
      <c r="K172" s="332"/>
      <c r="L172" s="334"/>
      <c r="M172" s="332"/>
      <c r="N172" s="334"/>
      <c r="O172" s="332"/>
      <c r="P172" s="338">
        <v>1196.6600000000001</v>
      </c>
      <c r="HY172" s="227"/>
      <c r="HZ172" s="227"/>
      <c r="IA172" s="227"/>
      <c r="IB172" s="227"/>
      <c r="IC172" s="227"/>
      <c r="ID172" s="227"/>
      <c r="IE172" s="239"/>
      <c r="IF172" s="239"/>
      <c r="IG172" s="239"/>
      <c r="IH172" s="227"/>
      <c r="II172" s="239"/>
      <c r="IJ172" s="227" t="s">
        <v>473</v>
      </c>
    </row>
    <row r="173" spans="1:259" s="237" customFormat="1" ht="0.75" customHeight="1" x14ac:dyDescent="0.25">
      <c r="A173" s="298"/>
      <c r="B173" s="299"/>
      <c r="C173" s="299"/>
      <c r="D173" s="299"/>
      <c r="E173" s="299"/>
      <c r="F173" s="299"/>
      <c r="G173" s="299"/>
      <c r="H173" s="300"/>
      <c r="I173" s="301"/>
      <c r="J173" s="301"/>
      <c r="K173" s="301"/>
      <c r="L173" s="302"/>
      <c r="M173" s="301"/>
      <c r="N173" s="302"/>
      <c r="O173" s="301"/>
      <c r="P173" s="303"/>
      <c r="HY173" s="227"/>
      <c r="HZ173" s="227"/>
      <c r="IA173" s="227"/>
      <c r="IB173" s="227"/>
      <c r="IC173" s="227"/>
      <c r="ID173" s="227"/>
      <c r="IE173" s="239"/>
      <c r="IF173" s="239"/>
      <c r="IG173" s="239"/>
      <c r="IH173" s="227"/>
      <c r="II173" s="239"/>
      <c r="IJ173" s="227"/>
    </row>
    <row r="174" spans="1:259" s="237" customFormat="1" ht="68.25" x14ac:dyDescent="0.25">
      <c r="A174" s="329" t="s">
        <v>355</v>
      </c>
      <c r="B174" s="330" t="s">
        <v>667</v>
      </c>
      <c r="C174" s="508" t="s">
        <v>668</v>
      </c>
      <c r="D174" s="508"/>
      <c r="E174" s="508"/>
      <c r="F174" s="508"/>
      <c r="G174" s="508"/>
      <c r="H174" s="331" t="s">
        <v>476</v>
      </c>
      <c r="I174" s="332">
        <v>4.125</v>
      </c>
      <c r="J174" s="333">
        <v>1</v>
      </c>
      <c r="K174" s="341">
        <v>4.125</v>
      </c>
      <c r="L174" s="334"/>
      <c r="M174" s="332"/>
      <c r="N174" s="342">
        <v>326.77</v>
      </c>
      <c r="O174" s="332"/>
      <c r="P174" s="338">
        <v>1347.93</v>
      </c>
      <c r="HY174" s="227"/>
      <c r="HZ174" s="227" t="s">
        <v>668</v>
      </c>
      <c r="IA174" s="227" t="s">
        <v>504</v>
      </c>
      <c r="IB174" s="227" t="s">
        <v>504</v>
      </c>
      <c r="IC174" s="227" t="s">
        <v>504</v>
      </c>
      <c r="ID174" s="227" t="s">
        <v>504</v>
      </c>
      <c r="IE174" s="239"/>
      <c r="IF174" s="239"/>
      <c r="IG174" s="239"/>
      <c r="IH174" s="227"/>
      <c r="II174" s="239"/>
      <c r="IJ174" s="227"/>
    </row>
    <row r="175" spans="1:259" s="237" customFormat="1" ht="15" x14ac:dyDescent="0.25">
      <c r="A175" s="247"/>
      <c r="B175" s="242"/>
      <c r="C175" s="476" t="s">
        <v>669</v>
      </c>
      <c r="D175" s="476"/>
      <c r="E175" s="476"/>
      <c r="F175" s="476"/>
      <c r="G175" s="476"/>
      <c r="H175" s="476"/>
      <c r="I175" s="476"/>
      <c r="J175" s="476"/>
      <c r="K175" s="476"/>
      <c r="L175" s="476"/>
      <c r="M175" s="476"/>
      <c r="N175" s="476"/>
      <c r="O175" s="476"/>
      <c r="P175" s="510"/>
      <c r="HY175" s="227"/>
      <c r="HZ175" s="227"/>
      <c r="IA175" s="227"/>
      <c r="IB175" s="227"/>
      <c r="IC175" s="227"/>
      <c r="ID175" s="227"/>
      <c r="IE175" s="239"/>
      <c r="IF175" s="239"/>
      <c r="IG175" s="239"/>
      <c r="IH175" s="227"/>
      <c r="II175" s="239"/>
      <c r="IJ175" s="227"/>
      <c r="IK175" s="221" t="s">
        <v>669</v>
      </c>
      <c r="IL175" s="221" t="s">
        <v>504</v>
      </c>
      <c r="IM175" s="221" t="s">
        <v>504</v>
      </c>
      <c r="IN175" s="221" t="s">
        <v>504</v>
      </c>
      <c r="IO175" s="221" t="s">
        <v>504</v>
      </c>
      <c r="IP175" s="221" t="s">
        <v>504</v>
      </c>
      <c r="IQ175" s="221" t="s">
        <v>504</v>
      </c>
      <c r="IR175" s="221" t="s">
        <v>504</v>
      </c>
      <c r="IS175" s="221" t="s">
        <v>504</v>
      </c>
      <c r="IT175" s="221" t="s">
        <v>504</v>
      </c>
      <c r="IU175" s="221" t="s">
        <v>504</v>
      </c>
      <c r="IV175" s="221" t="s">
        <v>504</v>
      </c>
      <c r="IW175" s="221" t="s">
        <v>504</v>
      </c>
      <c r="IX175" s="221" t="s">
        <v>504</v>
      </c>
    </row>
    <row r="176" spans="1:259" s="237" customFormat="1" ht="15" x14ac:dyDescent="0.25">
      <c r="A176" s="290"/>
      <c r="B176" s="268"/>
      <c r="C176" s="476" t="s">
        <v>719</v>
      </c>
      <c r="D176" s="476"/>
      <c r="E176" s="476"/>
      <c r="F176" s="476"/>
      <c r="G176" s="476"/>
      <c r="H176" s="476"/>
      <c r="I176" s="476"/>
      <c r="J176" s="476"/>
      <c r="K176" s="476"/>
      <c r="L176" s="476"/>
      <c r="M176" s="476"/>
      <c r="N176" s="476"/>
      <c r="O176" s="476"/>
      <c r="P176" s="510"/>
      <c r="HY176" s="227"/>
      <c r="HZ176" s="227"/>
      <c r="IA176" s="227"/>
      <c r="IB176" s="227"/>
      <c r="IC176" s="227"/>
      <c r="ID176" s="227"/>
      <c r="IE176" s="239"/>
      <c r="IF176" s="239"/>
      <c r="IG176" s="239"/>
      <c r="IH176" s="227"/>
      <c r="II176" s="239"/>
      <c r="IJ176" s="227"/>
      <c r="IY176" s="221" t="s">
        <v>719</v>
      </c>
    </row>
    <row r="177" spans="1:259" s="237" customFormat="1" ht="15" x14ac:dyDescent="0.25">
      <c r="A177" s="247"/>
      <c r="B177" s="242"/>
      <c r="C177" s="509" t="s">
        <v>473</v>
      </c>
      <c r="D177" s="509"/>
      <c r="E177" s="509"/>
      <c r="F177" s="509"/>
      <c r="G177" s="509"/>
      <c r="H177" s="331"/>
      <c r="I177" s="332"/>
      <c r="J177" s="332"/>
      <c r="K177" s="332"/>
      <c r="L177" s="334"/>
      <c r="M177" s="332"/>
      <c r="N177" s="334"/>
      <c r="O177" s="332"/>
      <c r="P177" s="338">
        <v>1347.93</v>
      </c>
      <c r="HY177" s="227"/>
      <c r="HZ177" s="227"/>
      <c r="IA177" s="227"/>
      <c r="IB177" s="227"/>
      <c r="IC177" s="227"/>
      <c r="ID177" s="227"/>
      <c r="IE177" s="239"/>
      <c r="IF177" s="239"/>
      <c r="IG177" s="239"/>
      <c r="IH177" s="227"/>
      <c r="II177" s="239"/>
      <c r="IJ177" s="227" t="s">
        <v>473</v>
      </c>
    </row>
    <row r="178" spans="1:259" s="237" customFormat="1" ht="0.75" customHeight="1" x14ac:dyDescent="0.25">
      <c r="A178" s="298"/>
      <c r="B178" s="299"/>
      <c r="C178" s="299"/>
      <c r="D178" s="299"/>
      <c r="E178" s="299"/>
      <c r="F178" s="299"/>
      <c r="G178" s="299"/>
      <c r="H178" s="300"/>
      <c r="I178" s="301"/>
      <c r="J178" s="301"/>
      <c r="K178" s="301"/>
      <c r="L178" s="302"/>
      <c r="M178" s="301"/>
      <c r="N178" s="302"/>
      <c r="O178" s="301"/>
      <c r="P178" s="303"/>
      <c r="HY178" s="227"/>
      <c r="HZ178" s="227"/>
      <c r="IA178" s="227"/>
      <c r="IB178" s="227"/>
      <c r="IC178" s="227"/>
      <c r="ID178" s="227"/>
      <c r="IE178" s="239"/>
      <c r="IF178" s="239"/>
      <c r="IG178" s="239"/>
      <c r="IH178" s="227"/>
      <c r="II178" s="239"/>
      <c r="IJ178" s="227"/>
    </row>
    <row r="179" spans="1:259" s="237" customFormat="1" ht="34.5" x14ac:dyDescent="0.25">
      <c r="A179" s="329" t="s">
        <v>366</v>
      </c>
      <c r="B179" s="330" t="s">
        <v>670</v>
      </c>
      <c r="C179" s="508" t="s">
        <v>671</v>
      </c>
      <c r="D179" s="508"/>
      <c r="E179" s="508"/>
      <c r="F179" s="508"/>
      <c r="G179" s="508"/>
      <c r="H179" s="331" t="s">
        <v>476</v>
      </c>
      <c r="I179" s="332">
        <v>4.125</v>
      </c>
      <c r="J179" s="333">
        <v>1</v>
      </c>
      <c r="K179" s="341">
        <v>4.125</v>
      </c>
      <c r="L179" s="334"/>
      <c r="M179" s="332"/>
      <c r="N179" s="342">
        <v>290.10000000000002</v>
      </c>
      <c r="O179" s="332"/>
      <c r="P179" s="338">
        <v>1196.6600000000001</v>
      </c>
      <c r="HY179" s="227"/>
      <c r="HZ179" s="227" t="s">
        <v>671</v>
      </c>
      <c r="IA179" s="227" t="s">
        <v>504</v>
      </c>
      <c r="IB179" s="227" t="s">
        <v>504</v>
      </c>
      <c r="IC179" s="227" t="s">
        <v>504</v>
      </c>
      <c r="ID179" s="227" t="s">
        <v>504</v>
      </c>
      <c r="IE179" s="239"/>
      <c r="IF179" s="239"/>
      <c r="IG179" s="239"/>
      <c r="IH179" s="227"/>
      <c r="II179" s="239"/>
      <c r="IJ179" s="227"/>
    </row>
    <row r="180" spans="1:259" s="237" customFormat="1" ht="15" x14ac:dyDescent="0.25">
      <c r="A180" s="247"/>
      <c r="B180" s="242"/>
      <c r="C180" s="476" t="s">
        <v>666</v>
      </c>
      <c r="D180" s="476"/>
      <c r="E180" s="476"/>
      <c r="F180" s="476"/>
      <c r="G180" s="476"/>
      <c r="H180" s="476"/>
      <c r="I180" s="476"/>
      <c r="J180" s="476"/>
      <c r="K180" s="476"/>
      <c r="L180" s="476"/>
      <c r="M180" s="476"/>
      <c r="N180" s="476"/>
      <c r="O180" s="476"/>
      <c r="P180" s="510"/>
      <c r="HY180" s="227"/>
      <c r="HZ180" s="227"/>
      <c r="IA180" s="227"/>
      <c r="IB180" s="227"/>
      <c r="IC180" s="227"/>
      <c r="ID180" s="227"/>
      <c r="IE180" s="239"/>
      <c r="IF180" s="239"/>
      <c r="IG180" s="239"/>
      <c r="IH180" s="227"/>
      <c r="II180" s="239"/>
      <c r="IJ180" s="227"/>
      <c r="IK180" s="221" t="s">
        <v>666</v>
      </c>
      <c r="IL180" s="221" t="s">
        <v>504</v>
      </c>
      <c r="IM180" s="221" t="s">
        <v>504</v>
      </c>
      <c r="IN180" s="221" t="s">
        <v>504</v>
      </c>
      <c r="IO180" s="221" t="s">
        <v>504</v>
      </c>
      <c r="IP180" s="221" t="s">
        <v>504</v>
      </c>
      <c r="IQ180" s="221" t="s">
        <v>504</v>
      </c>
      <c r="IR180" s="221" t="s">
        <v>504</v>
      </c>
      <c r="IS180" s="221" t="s">
        <v>504</v>
      </c>
      <c r="IT180" s="221" t="s">
        <v>504</v>
      </c>
      <c r="IU180" s="221" t="s">
        <v>504</v>
      </c>
      <c r="IV180" s="221" t="s">
        <v>504</v>
      </c>
      <c r="IW180" s="221" t="s">
        <v>504</v>
      </c>
      <c r="IX180" s="221" t="s">
        <v>504</v>
      </c>
    </row>
    <row r="181" spans="1:259" s="237" customFormat="1" ht="15" x14ac:dyDescent="0.25">
      <c r="A181" s="290"/>
      <c r="B181" s="268"/>
      <c r="C181" s="476" t="s">
        <v>719</v>
      </c>
      <c r="D181" s="476"/>
      <c r="E181" s="476"/>
      <c r="F181" s="476"/>
      <c r="G181" s="476"/>
      <c r="H181" s="476"/>
      <c r="I181" s="476"/>
      <c r="J181" s="476"/>
      <c r="K181" s="476"/>
      <c r="L181" s="476"/>
      <c r="M181" s="476"/>
      <c r="N181" s="476"/>
      <c r="O181" s="476"/>
      <c r="P181" s="510"/>
      <c r="HY181" s="227"/>
      <c r="HZ181" s="227"/>
      <c r="IA181" s="227"/>
      <c r="IB181" s="227"/>
      <c r="IC181" s="227"/>
      <c r="ID181" s="227"/>
      <c r="IE181" s="239"/>
      <c r="IF181" s="239"/>
      <c r="IG181" s="239"/>
      <c r="IH181" s="227"/>
      <c r="II181" s="239"/>
      <c r="IJ181" s="227"/>
      <c r="IY181" s="221" t="s">
        <v>719</v>
      </c>
    </row>
    <row r="182" spans="1:259" s="237" customFormat="1" ht="15" x14ac:dyDescent="0.25">
      <c r="A182" s="247"/>
      <c r="B182" s="242"/>
      <c r="C182" s="509" t="s">
        <v>473</v>
      </c>
      <c r="D182" s="509"/>
      <c r="E182" s="509"/>
      <c r="F182" s="509"/>
      <c r="G182" s="509"/>
      <c r="H182" s="331"/>
      <c r="I182" s="332"/>
      <c r="J182" s="332"/>
      <c r="K182" s="332"/>
      <c r="L182" s="334"/>
      <c r="M182" s="332"/>
      <c r="N182" s="334"/>
      <c r="O182" s="332"/>
      <c r="P182" s="338">
        <v>1196.6600000000001</v>
      </c>
      <c r="HY182" s="227"/>
      <c r="HZ182" s="227"/>
      <c r="IA182" s="227"/>
      <c r="IB182" s="227"/>
      <c r="IC182" s="227"/>
      <c r="ID182" s="227"/>
      <c r="IE182" s="239"/>
      <c r="IF182" s="239"/>
      <c r="IG182" s="239"/>
      <c r="IH182" s="227"/>
      <c r="II182" s="239"/>
      <c r="IJ182" s="227" t="s">
        <v>473</v>
      </c>
    </row>
    <row r="183" spans="1:259" s="237" customFormat="1" ht="0.75" customHeight="1" x14ac:dyDescent="0.25">
      <c r="A183" s="298"/>
      <c r="B183" s="299"/>
      <c r="C183" s="299"/>
      <c r="D183" s="299"/>
      <c r="E183" s="299"/>
      <c r="F183" s="299"/>
      <c r="G183" s="299"/>
      <c r="H183" s="300"/>
      <c r="I183" s="301"/>
      <c r="J183" s="301"/>
      <c r="K183" s="301"/>
      <c r="L183" s="302"/>
      <c r="M183" s="301"/>
      <c r="N183" s="302"/>
      <c r="O183" s="301"/>
      <c r="P183" s="303"/>
      <c r="HY183" s="227"/>
      <c r="HZ183" s="227"/>
      <c r="IA183" s="227"/>
      <c r="IB183" s="227"/>
      <c r="IC183" s="227"/>
      <c r="ID183" s="227"/>
      <c r="IE183" s="239"/>
      <c r="IF183" s="239"/>
      <c r="IG183" s="239"/>
      <c r="IH183" s="227"/>
      <c r="II183" s="239"/>
      <c r="IJ183" s="227"/>
    </row>
    <row r="184" spans="1:259" s="237" customFormat="1" ht="23.25" x14ac:dyDescent="0.25">
      <c r="A184" s="329" t="s">
        <v>356</v>
      </c>
      <c r="B184" s="330" t="s">
        <v>672</v>
      </c>
      <c r="C184" s="508" t="s">
        <v>673</v>
      </c>
      <c r="D184" s="508"/>
      <c r="E184" s="508"/>
      <c r="F184" s="508"/>
      <c r="G184" s="508"/>
      <c r="H184" s="331" t="s">
        <v>476</v>
      </c>
      <c r="I184" s="332">
        <v>0.11523</v>
      </c>
      <c r="J184" s="333">
        <v>1</v>
      </c>
      <c r="K184" s="346">
        <v>0.11523</v>
      </c>
      <c r="L184" s="334"/>
      <c r="M184" s="332"/>
      <c r="N184" s="342">
        <v>602.38</v>
      </c>
      <c r="O184" s="332"/>
      <c r="P184" s="344">
        <v>69.41</v>
      </c>
      <c r="HY184" s="227"/>
      <c r="HZ184" s="227" t="s">
        <v>673</v>
      </c>
      <c r="IA184" s="227" t="s">
        <v>504</v>
      </c>
      <c r="IB184" s="227" t="s">
        <v>504</v>
      </c>
      <c r="IC184" s="227" t="s">
        <v>504</v>
      </c>
      <c r="ID184" s="227" t="s">
        <v>504</v>
      </c>
      <c r="IE184" s="239"/>
      <c r="IF184" s="239"/>
      <c r="IG184" s="239"/>
      <c r="IH184" s="227"/>
      <c r="II184" s="239"/>
      <c r="IJ184" s="227"/>
    </row>
    <row r="185" spans="1:259" s="237" customFormat="1" ht="15" x14ac:dyDescent="0.25">
      <c r="A185" s="247"/>
      <c r="B185" s="242"/>
      <c r="C185" s="476" t="s">
        <v>666</v>
      </c>
      <c r="D185" s="476"/>
      <c r="E185" s="476"/>
      <c r="F185" s="476"/>
      <c r="G185" s="476"/>
      <c r="H185" s="476"/>
      <c r="I185" s="476"/>
      <c r="J185" s="476"/>
      <c r="K185" s="476"/>
      <c r="L185" s="476"/>
      <c r="M185" s="476"/>
      <c r="N185" s="476"/>
      <c r="O185" s="476"/>
      <c r="P185" s="510"/>
      <c r="HY185" s="227"/>
      <c r="HZ185" s="227"/>
      <c r="IA185" s="227"/>
      <c r="IB185" s="227"/>
      <c r="IC185" s="227"/>
      <c r="ID185" s="227"/>
      <c r="IE185" s="239"/>
      <c r="IF185" s="239"/>
      <c r="IG185" s="239"/>
      <c r="IH185" s="227"/>
      <c r="II185" s="239"/>
      <c r="IJ185" s="227"/>
      <c r="IK185" s="221" t="s">
        <v>666</v>
      </c>
      <c r="IL185" s="221" t="s">
        <v>504</v>
      </c>
      <c r="IM185" s="221" t="s">
        <v>504</v>
      </c>
      <c r="IN185" s="221" t="s">
        <v>504</v>
      </c>
      <c r="IO185" s="221" t="s">
        <v>504</v>
      </c>
      <c r="IP185" s="221" t="s">
        <v>504</v>
      </c>
      <c r="IQ185" s="221" t="s">
        <v>504</v>
      </c>
      <c r="IR185" s="221" t="s">
        <v>504</v>
      </c>
      <c r="IS185" s="221" t="s">
        <v>504</v>
      </c>
      <c r="IT185" s="221" t="s">
        <v>504</v>
      </c>
      <c r="IU185" s="221" t="s">
        <v>504</v>
      </c>
      <c r="IV185" s="221" t="s">
        <v>504</v>
      </c>
      <c r="IW185" s="221" t="s">
        <v>504</v>
      </c>
      <c r="IX185" s="221" t="s">
        <v>504</v>
      </c>
    </row>
    <row r="186" spans="1:259" s="237" customFormat="1" ht="15" x14ac:dyDescent="0.25">
      <c r="A186" s="290"/>
      <c r="B186" s="268"/>
      <c r="C186" s="476" t="s">
        <v>720</v>
      </c>
      <c r="D186" s="476"/>
      <c r="E186" s="476"/>
      <c r="F186" s="476"/>
      <c r="G186" s="476"/>
      <c r="H186" s="476"/>
      <c r="I186" s="476"/>
      <c r="J186" s="476"/>
      <c r="K186" s="476"/>
      <c r="L186" s="476"/>
      <c r="M186" s="476"/>
      <c r="N186" s="476"/>
      <c r="O186" s="476"/>
      <c r="P186" s="510"/>
      <c r="HY186" s="227"/>
      <c r="HZ186" s="227"/>
      <c r="IA186" s="227"/>
      <c r="IB186" s="227"/>
      <c r="IC186" s="227"/>
      <c r="ID186" s="227"/>
      <c r="IE186" s="239"/>
      <c r="IF186" s="239"/>
      <c r="IG186" s="239"/>
      <c r="IH186" s="227"/>
      <c r="II186" s="239"/>
      <c r="IJ186" s="227"/>
      <c r="IY186" s="221" t="s">
        <v>720</v>
      </c>
    </row>
    <row r="187" spans="1:259" s="237" customFormat="1" ht="15" x14ac:dyDescent="0.25">
      <c r="A187" s="247"/>
      <c r="B187" s="242"/>
      <c r="C187" s="509" t="s">
        <v>473</v>
      </c>
      <c r="D187" s="509"/>
      <c r="E187" s="509"/>
      <c r="F187" s="509"/>
      <c r="G187" s="509"/>
      <c r="H187" s="331"/>
      <c r="I187" s="332"/>
      <c r="J187" s="332"/>
      <c r="K187" s="332"/>
      <c r="L187" s="334"/>
      <c r="M187" s="332"/>
      <c r="N187" s="334"/>
      <c r="O187" s="332"/>
      <c r="P187" s="344">
        <v>69.41</v>
      </c>
      <c r="HY187" s="227"/>
      <c r="HZ187" s="227"/>
      <c r="IA187" s="227"/>
      <c r="IB187" s="227"/>
      <c r="IC187" s="227"/>
      <c r="ID187" s="227"/>
      <c r="IE187" s="239"/>
      <c r="IF187" s="239"/>
      <c r="IG187" s="239"/>
      <c r="IH187" s="227"/>
      <c r="II187" s="239"/>
      <c r="IJ187" s="227" t="s">
        <v>473</v>
      </c>
    </row>
    <row r="188" spans="1:259" s="237" customFormat="1" ht="0.75" customHeight="1" x14ac:dyDescent="0.25">
      <c r="A188" s="298"/>
      <c r="B188" s="299"/>
      <c r="C188" s="299"/>
      <c r="D188" s="299"/>
      <c r="E188" s="299"/>
      <c r="F188" s="299"/>
      <c r="G188" s="299"/>
      <c r="H188" s="300"/>
      <c r="I188" s="301"/>
      <c r="J188" s="301"/>
      <c r="K188" s="301"/>
      <c r="L188" s="302"/>
      <c r="M188" s="301"/>
      <c r="N188" s="302"/>
      <c r="O188" s="301"/>
      <c r="P188" s="303"/>
      <c r="HY188" s="227"/>
      <c r="HZ188" s="227"/>
      <c r="IA188" s="227"/>
      <c r="IB188" s="227"/>
      <c r="IC188" s="227"/>
      <c r="ID188" s="227"/>
      <c r="IE188" s="239"/>
      <c r="IF188" s="239"/>
      <c r="IG188" s="239"/>
      <c r="IH188" s="227"/>
      <c r="II188" s="239"/>
      <c r="IJ188" s="227"/>
    </row>
    <row r="189" spans="1:259" s="237" customFormat="1" ht="68.25" x14ac:dyDescent="0.25">
      <c r="A189" s="329" t="s">
        <v>367</v>
      </c>
      <c r="B189" s="330" t="s">
        <v>674</v>
      </c>
      <c r="C189" s="508" t="s">
        <v>675</v>
      </c>
      <c r="D189" s="508"/>
      <c r="E189" s="508"/>
      <c r="F189" s="508"/>
      <c r="G189" s="508"/>
      <c r="H189" s="331" t="s">
        <v>476</v>
      </c>
      <c r="I189" s="332">
        <v>0.11523</v>
      </c>
      <c r="J189" s="333">
        <v>1</v>
      </c>
      <c r="K189" s="346">
        <v>0.11523</v>
      </c>
      <c r="L189" s="334"/>
      <c r="M189" s="332"/>
      <c r="N189" s="342">
        <v>202.49</v>
      </c>
      <c r="O189" s="332"/>
      <c r="P189" s="344">
        <v>23.33</v>
      </c>
      <c r="HY189" s="227"/>
      <c r="HZ189" s="227" t="s">
        <v>675</v>
      </c>
      <c r="IA189" s="227" t="s">
        <v>504</v>
      </c>
      <c r="IB189" s="227" t="s">
        <v>504</v>
      </c>
      <c r="IC189" s="227" t="s">
        <v>504</v>
      </c>
      <c r="ID189" s="227" t="s">
        <v>504</v>
      </c>
      <c r="IE189" s="239"/>
      <c r="IF189" s="239"/>
      <c r="IG189" s="239"/>
      <c r="IH189" s="227"/>
      <c r="II189" s="239"/>
      <c r="IJ189" s="227"/>
    </row>
    <row r="190" spans="1:259" s="237" customFormat="1" ht="15" x14ac:dyDescent="0.25">
      <c r="A190" s="290"/>
      <c r="B190" s="268"/>
      <c r="C190" s="476" t="s">
        <v>720</v>
      </c>
      <c r="D190" s="476"/>
      <c r="E190" s="476"/>
      <c r="F190" s="476"/>
      <c r="G190" s="476"/>
      <c r="H190" s="476"/>
      <c r="I190" s="476"/>
      <c r="J190" s="476"/>
      <c r="K190" s="476"/>
      <c r="L190" s="476"/>
      <c r="M190" s="476"/>
      <c r="N190" s="476"/>
      <c r="O190" s="476"/>
      <c r="P190" s="510"/>
      <c r="HY190" s="227"/>
      <c r="HZ190" s="227"/>
      <c r="IA190" s="227"/>
      <c r="IB190" s="227"/>
      <c r="IC190" s="227"/>
      <c r="ID190" s="227"/>
      <c r="IE190" s="239"/>
      <c r="IF190" s="239"/>
      <c r="IG190" s="239"/>
      <c r="IH190" s="227"/>
      <c r="II190" s="239"/>
      <c r="IJ190" s="227"/>
      <c r="IY190" s="221" t="s">
        <v>720</v>
      </c>
    </row>
    <row r="191" spans="1:259" s="237" customFormat="1" ht="15" x14ac:dyDescent="0.25">
      <c r="A191" s="247"/>
      <c r="B191" s="242"/>
      <c r="C191" s="509" t="s">
        <v>473</v>
      </c>
      <c r="D191" s="509"/>
      <c r="E191" s="509"/>
      <c r="F191" s="509"/>
      <c r="G191" s="509"/>
      <c r="H191" s="331"/>
      <c r="I191" s="332"/>
      <c r="J191" s="332"/>
      <c r="K191" s="332"/>
      <c r="L191" s="334"/>
      <c r="M191" s="332"/>
      <c r="N191" s="334"/>
      <c r="O191" s="332"/>
      <c r="P191" s="344">
        <v>23.33</v>
      </c>
      <c r="HY191" s="227"/>
      <c r="HZ191" s="227"/>
      <c r="IA191" s="227"/>
      <c r="IB191" s="227"/>
      <c r="IC191" s="227"/>
      <c r="ID191" s="227"/>
      <c r="IE191" s="239"/>
      <c r="IF191" s="239"/>
      <c r="IG191" s="239"/>
      <c r="IH191" s="227"/>
      <c r="II191" s="239"/>
      <c r="IJ191" s="227" t="s">
        <v>473</v>
      </c>
    </row>
    <row r="192" spans="1:259" s="237" customFormat="1" ht="0.75" customHeight="1" x14ac:dyDescent="0.25">
      <c r="A192" s="298"/>
      <c r="B192" s="299"/>
      <c r="C192" s="299"/>
      <c r="D192" s="299"/>
      <c r="E192" s="299"/>
      <c r="F192" s="299"/>
      <c r="G192" s="299"/>
      <c r="H192" s="300"/>
      <c r="I192" s="301"/>
      <c r="J192" s="301"/>
      <c r="K192" s="301"/>
      <c r="L192" s="302"/>
      <c r="M192" s="301"/>
      <c r="N192" s="302"/>
      <c r="O192" s="301"/>
      <c r="P192" s="303"/>
      <c r="HY192" s="227"/>
      <c r="HZ192" s="227"/>
      <c r="IA192" s="227"/>
      <c r="IB192" s="227"/>
      <c r="IC192" s="227"/>
      <c r="ID192" s="227"/>
      <c r="IE192" s="239"/>
      <c r="IF192" s="239"/>
      <c r="IG192" s="239"/>
      <c r="IH192" s="227"/>
      <c r="II192" s="239"/>
      <c r="IJ192" s="227"/>
    </row>
    <row r="193" spans="1:259" s="237" customFormat="1" ht="23.25" x14ac:dyDescent="0.25">
      <c r="A193" s="329" t="s">
        <v>357</v>
      </c>
      <c r="B193" s="330" t="s">
        <v>676</v>
      </c>
      <c r="C193" s="508" t="s">
        <v>677</v>
      </c>
      <c r="D193" s="508"/>
      <c r="E193" s="508"/>
      <c r="F193" s="508"/>
      <c r="G193" s="508"/>
      <c r="H193" s="331" t="s">
        <v>476</v>
      </c>
      <c r="I193" s="332">
        <v>0.11523</v>
      </c>
      <c r="J193" s="333">
        <v>1</v>
      </c>
      <c r="K193" s="346">
        <v>0.11523</v>
      </c>
      <c r="L193" s="334"/>
      <c r="M193" s="332"/>
      <c r="N193" s="342">
        <v>602.38</v>
      </c>
      <c r="O193" s="332"/>
      <c r="P193" s="344">
        <v>69.41</v>
      </c>
      <c r="HY193" s="227"/>
      <c r="HZ193" s="227" t="s">
        <v>677</v>
      </c>
      <c r="IA193" s="227" t="s">
        <v>504</v>
      </c>
      <c r="IB193" s="227" t="s">
        <v>504</v>
      </c>
      <c r="IC193" s="227" t="s">
        <v>504</v>
      </c>
      <c r="ID193" s="227" t="s">
        <v>504</v>
      </c>
      <c r="IE193" s="239"/>
      <c r="IF193" s="239"/>
      <c r="IG193" s="239"/>
      <c r="IH193" s="227"/>
      <c r="II193" s="239"/>
      <c r="IJ193" s="227"/>
    </row>
    <row r="194" spans="1:259" s="237" customFormat="1" ht="15" x14ac:dyDescent="0.25">
      <c r="A194" s="247"/>
      <c r="B194" s="242"/>
      <c r="C194" s="476" t="s">
        <v>666</v>
      </c>
      <c r="D194" s="476"/>
      <c r="E194" s="476"/>
      <c r="F194" s="476"/>
      <c r="G194" s="476"/>
      <c r="H194" s="476"/>
      <c r="I194" s="476"/>
      <c r="J194" s="476"/>
      <c r="K194" s="476"/>
      <c r="L194" s="476"/>
      <c r="M194" s="476"/>
      <c r="N194" s="476"/>
      <c r="O194" s="476"/>
      <c r="P194" s="510"/>
      <c r="HY194" s="227"/>
      <c r="HZ194" s="227"/>
      <c r="IA194" s="227"/>
      <c r="IB194" s="227"/>
      <c r="IC194" s="227"/>
      <c r="ID194" s="227"/>
      <c r="IE194" s="239"/>
      <c r="IF194" s="239"/>
      <c r="IG194" s="239"/>
      <c r="IH194" s="227"/>
      <c r="II194" s="239"/>
      <c r="IJ194" s="227"/>
      <c r="IK194" s="221" t="s">
        <v>666</v>
      </c>
      <c r="IL194" s="221" t="s">
        <v>504</v>
      </c>
      <c r="IM194" s="221" t="s">
        <v>504</v>
      </c>
      <c r="IN194" s="221" t="s">
        <v>504</v>
      </c>
      <c r="IO194" s="221" t="s">
        <v>504</v>
      </c>
      <c r="IP194" s="221" t="s">
        <v>504</v>
      </c>
      <c r="IQ194" s="221" t="s">
        <v>504</v>
      </c>
      <c r="IR194" s="221" t="s">
        <v>504</v>
      </c>
      <c r="IS194" s="221" t="s">
        <v>504</v>
      </c>
      <c r="IT194" s="221" t="s">
        <v>504</v>
      </c>
      <c r="IU194" s="221" t="s">
        <v>504</v>
      </c>
      <c r="IV194" s="221" t="s">
        <v>504</v>
      </c>
      <c r="IW194" s="221" t="s">
        <v>504</v>
      </c>
      <c r="IX194" s="221" t="s">
        <v>504</v>
      </c>
    </row>
    <row r="195" spans="1:259" s="237" customFormat="1" ht="15" x14ac:dyDescent="0.25">
      <c r="A195" s="290"/>
      <c r="B195" s="268"/>
      <c r="C195" s="476" t="s">
        <v>720</v>
      </c>
      <c r="D195" s="476"/>
      <c r="E195" s="476"/>
      <c r="F195" s="476"/>
      <c r="G195" s="476"/>
      <c r="H195" s="476"/>
      <c r="I195" s="476"/>
      <c r="J195" s="476"/>
      <c r="K195" s="476"/>
      <c r="L195" s="476"/>
      <c r="M195" s="476"/>
      <c r="N195" s="476"/>
      <c r="O195" s="476"/>
      <c r="P195" s="510"/>
      <c r="HY195" s="227"/>
      <c r="HZ195" s="227"/>
      <c r="IA195" s="227"/>
      <c r="IB195" s="227"/>
      <c r="IC195" s="227"/>
      <c r="ID195" s="227"/>
      <c r="IE195" s="239"/>
      <c r="IF195" s="239"/>
      <c r="IG195" s="239"/>
      <c r="IH195" s="227"/>
      <c r="II195" s="239"/>
      <c r="IJ195" s="227"/>
      <c r="IY195" s="221" t="s">
        <v>720</v>
      </c>
    </row>
    <row r="196" spans="1:259" s="237" customFormat="1" ht="15" x14ac:dyDescent="0.25">
      <c r="A196" s="247"/>
      <c r="B196" s="242"/>
      <c r="C196" s="509" t="s">
        <v>473</v>
      </c>
      <c r="D196" s="509"/>
      <c r="E196" s="509"/>
      <c r="F196" s="509"/>
      <c r="G196" s="509"/>
      <c r="H196" s="331"/>
      <c r="I196" s="332"/>
      <c r="J196" s="332"/>
      <c r="K196" s="332"/>
      <c r="L196" s="334"/>
      <c r="M196" s="332"/>
      <c r="N196" s="334"/>
      <c r="O196" s="332"/>
      <c r="P196" s="344">
        <v>69.41</v>
      </c>
      <c r="HY196" s="227"/>
      <c r="HZ196" s="227"/>
      <c r="IA196" s="227"/>
      <c r="IB196" s="227"/>
      <c r="IC196" s="227"/>
      <c r="ID196" s="227"/>
      <c r="IE196" s="239"/>
      <c r="IF196" s="239"/>
      <c r="IG196" s="239"/>
      <c r="IH196" s="227"/>
      <c r="II196" s="239"/>
      <c r="IJ196" s="227" t="s">
        <v>473</v>
      </c>
    </row>
    <row r="197" spans="1:259" s="237" customFormat="1" ht="0.75" customHeight="1" x14ac:dyDescent="0.25">
      <c r="A197" s="298"/>
      <c r="B197" s="299"/>
      <c r="C197" s="299"/>
      <c r="D197" s="299"/>
      <c r="E197" s="299"/>
      <c r="F197" s="299"/>
      <c r="G197" s="299"/>
      <c r="H197" s="300"/>
      <c r="I197" s="301"/>
      <c r="J197" s="301"/>
      <c r="K197" s="301"/>
      <c r="L197" s="302"/>
      <c r="M197" s="301"/>
      <c r="N197" s="302"/>
      <c r="O197" s="301"/>
      <c r="P197" s="303"/>
      <c r="HY197" s="227"/>
      <c r="HZ197" s="227"/>
      <c r="IA197" s="227"/>
      <c r="IB197" s="227"/>
      <c r="IC197" s="227"/>
      <c r="ID197" s="227"/>
      <c r="IE197" s="239"/>
      <c r="IF197" s="239"/>
      <c r="IG197" s="239"/>
      <c r="IH197" s="227"/>
      <c r="II197" s="239"/>
      <c r="IJ197" s="227"/>
    </row>
    <row r="198" spans="1:259" s="237" customFormat="1" ht="23.25" x14ac:dyDescent="0.25">
      <c r="A198" s="329" t="s">
        <v>370</v>
      </c>
      <c r="B198" s="330" t="s">
        <v>584</v>
      </c>
      <c r="C198" s="508" t="s">
        <v>585</v>
      </c>
      <c r="D198" s="508"/>
      <c r="E198" s="508"/>
      <c r="F198" s="508"/>
      <c r="G198" s="508"/>
      <c r="H198" s="331" t="s">
        <v>113</v>
      </c>
      <c r="I198" s="332">
        <v>0.11</v>
      </c>
      <c r="J198" s="333">
        <v>1</v>
      </c>
      <c r="K198" s="339">
        <v>0.11</v>
      </c>
      <c r="L198" s="334"/>
      <c r="M198" s="332"/>
      <c r="N198" s="335"/>
      <c r="O198" s="332"/>
      <c r="P198" s="336"/>
      <c r="HY198" s="227"/>
      <c r="HZ198" s="227" t="s">
        <v>585</v>
      </c>
      <c r="IA198" s="227" t="s">
        <v>504</v>
      </c>
      <c r="IB198" s="227" t="s">
        <v>504</v>
      </c>
      <c r="IC198" s="227" t="s">
        <v>504</v>
      </c>
      <c r="ID198" s="227" t="s">
        <v>504</v>
      </c>
      <c r="IE198" s="239"/>
      <c r="IF198" s="239"/>
      <c r="IG198" s="239"/>
      <c r="IH198" s="227"/>
      <c r="II198" s="239"/>
      <c r="IJ198" s="227"/>
    </row>
    <row r="199" spans="1:259" s="237" customFormat="1" ht="15" x14ac:dyDescent="0.25">
      <c r="A199" s="274"/>
      <c r="B199" s="275" t="s">
        <v>65</v>
      </c>
      <c r="C199" s="478" t="s">
        <v>536</v>
      </c>
      <c r="D199" s="478"/>
      <c r="E199" s="478"/>
      <c r="F199" s="478"/>
      <c r="G199" s="478"/>
      <c r="H199" s="276" t="s">
        <v>474</v>
      </c>
      <c r="I199" s="277"/>
      <c r="J199" s="277"/>
      <c r="K199" s="288">
        <v>8.6107999999999993</v>
      </c>
      <c r="L199" s="279"/>
      <c r="M199" s="277"/>
      <c r="N199" s="279"/>
      <c r="O199" s="277"/>
      <c r="P199" s="280">
        <v>2886.67</v>
      </c>
      <c r="HY199" s="227"/>
      <c r="HZ199" s="227"/>
      <c r="IA199" s="227"/>
      <c r="IB199" s="227"/>
      <c r="IC199" s="227"/>
      <c r="ID199" s="227"/>
      <c r="IE199" s="239" t="s">
        <v>536</v>
      </c>
      <c r="IF199" s="239"/>
      <c r="IG199" s="239"/>
      <c r="IH199" s="227"/>
      <c r="II199" s="239"/>
      <c r="IJ199" s="227"/>
    </row>
    <row r="200" spans="1:259" s="237" customFormat="1" ht="15" x14ac:dyDescent="0.25">
      <c r="A200" s="281"/>
      <c r="B200" s="275" t="s">
        <v>586</v>
      </c>
      <c r="C200" s="478" t="s">
        <v>587</v>
      </c>
      <c r="D200" s="478"/>
      <c r="E200" s="478"/>
      <c r="F200" s="478"/>
      <c r="G200" s="478"/>
      <c r="H200" s="276" t="s">
        <v>474</v>
      </c>
      <c r="I200" s="278">
        <v>0.91</v>
      </c>
      <c r="J200" s="277"/>
      <c r="K200" s="288">
        <v>0.10009999999999999</v>
      </c>
      <c r="L200" s="228"/>
      <c r="M200" s="231"/>
      <c r="N200" s="282">
        <v>278.57</v>
      </c>
      <c r="O200" s="277"/>
      <c r="P200" s="280">
        <v>27.88</v>
      </c>
      <c r="Q200" s="283"/>
      <c r="R200" s="283"/>
      <c r="HY200" s="227"/>
      <c r="HZ200" s="227"/>
      <c r="IA200" s="227"/>
      <c r="IB200" s="227"/>
      <c r="IC200" s="227"/>
      <c r="ID200" s="227"/>
      <c r="IE200" s="239"/>
      <c r="IF200" s="239" t="s">
        <v>587</v>
      </c>
      <c r="IG200" s="239"/>
      <c r="IH200" s="227"/>
      <c r="II200" s="239"/>
      <c r="IJ200" s="227"/>
    </row>
    <row r="201" spans="1:259" s="237" customFormat="1" ht="15" x14ac:dyDescent="0.25">
      <c r="A201" s="281"/>
      <c r="B201" s="275" t="s">
        <v>588</v>
      </c>
      <c r="C201" s="478" t="s">
        <v>589</v>
      </c>
      <c r="D201" s="478"/>
      <c r="E201" s="478"/>
      <c r="F201" s="478"/>
      <c r="G201" s="478"/>
      <c r="H201" s="276" t="s">
        <v>474</v>
      </c>
      <c r="I201" s="278">
        <v>38.89</v>
      </c>
      <c r="J201" s="277"/>
      <c r="K201" s="288">
        <v>4.2778999999999998</v>
      </c>
      <c r="L201" s="228"/>
      <c r="M201" s="231"/>
      <c r="N201" s="282">
        <v>304.13</v>
      </c>
      <c r="O201" s="277"/>
      <c r="P201" s="280">
        <v>1301.04</v>
      </c>
      <c r="Q201" s="283"/>
      <c r="R201" s="283"/>
      <c r="HY201" s="227"/>
      <c r="HZ201" s="227"/>
      <c r="IA201" s="227"/>
      <c r="IB201" s="227"/>
      <c r="IC201" s="227"/>
      <c r="ID201" s="227"/>
      <c r="IE201" s="239"/>
      <c r="IF201" s="239" t="s">
        <v>589</v>
      </c>
      <c r="IG201" s="239"/>
      <c r="IH201" s="227"/>
      <c r="II201" s="239"/>
      <c r="IJ201" s="227"/>
    </row>
    <row r="202" spans="1:259" s="237" customFormat="1" ht="15" x14ac:dyDescent="0.25">
      <c r="A202" s="281"/>
      <c r="B202" s="275" t="s">
        <v>590</v>
      </c>
      <c r="C202" s="478" t="s">
        <v>591</v>
      </c>
      <c r="D202" s="478"/>
      <c r="E202" s="478"/>
      <c r="F202" s="478"/>
      <c r="G202" s="478"/>
      <c r="H202" s="276" t="s">
        <v>474</v>
      </c>
      <c r="I202" s="278">
        <v>19.239999999999998</v>
      </c>
      <c r="J202" s="277"/>
      <c r="K202" s="288">
        <v>2.1164000000000001</v>
      </c>
      <c r="L202" s="228"/>
      <c r="M202" s="231"/>
      <c r="N202" s="282">
        <v>342.46</v>
      </c>
      <c r="O202" s="277"/>
      <c r="P202" s="280">
        <v>724.78</v>
      </c>
      <c r="Q202" s="283"/>
      <c r="R202" s="283"/>
      <c r="HY202" s="227"/>
      <c r="HZ202" s="227"/>
      <c r="IA202" s="227"/>
      <c r="IB202" s="227"/>
      <c r="IC202" s="227"/>
      <c r="ID202" s="227"/>
      <c r="IE202" s="239"/>
      <c r="IF202" s="239" t="s">
        <v>591</v>
      </c>
      <c r="IG202" s="239"/>
      <c r="IH202" s="227"/>
      <c r="II202" s="239"/>
      <c r="IJ202" s="227"/>
    </row>
    <row r="203" spans="1:259" s="237" customFormat="1" ht="15" x14ac:dyDescent="0.25">
      <c r="A203" s="281"/>
      <c r="B203" s="275" t="s">
        <v>592</v>
      </c>
      <c r="C203" s="478" t="s">
        <v>593</v>
      </c>
      <c r="D203" s="478"/>
      <c r="E203" s="478"/>
      <c r="F203" s="478"/>
      <c r="G203" s="478"/>
      <c r="H203" s="276" t="s">
        <v>474</v>
      </c>
      <c r="I203" s="278">
        <v>19.239999999999998</v>
      </c>
      <c r="J203" s="277"/>
      <c r="K203" s="288">
        <v>2.1164000000000001</v>
      </c>
      <c r="L203" s="228"/>
      <c r="M203" s="231"/>
      <c r="N203" s="282">
        <v>393.58</v>
      </c>
      <c r="O203" s="277"/>
      <c r="P203" s="280">
        <v>832.97</v>
      </c>
      <c r="Q203" s="283"/>
      <c r="R203" s="283"/>
      <c r="HY203" s="227"/>
      <c r="HZ203" s="227"/>
      <c r="IA203" s="227"/>
      <c r="IB203" s="227"/>
      <c r="IC203" s="227"/>
      <c r="ID203" s="227"/>
      <c r="IE203" s="239"/>
      <c r="IF203" s="239" t="s">
        <v>593</v>
      </c>
      <c r="IG203" s="239"/>
      <c r="IH203" s="227"/>
      <c r="II203" s="239"/>
      <c r="IJ203" s="227"/>
    </row>
    <row r="204" spans="1:259" s="237" customFormat="1" ht="15" x14ac:dyDescent="0.25">
      <c r="A204" s="274"/>
      <c r="B204" s="275" t="s">
        <v>63</v>
      </c>
      <c r="C204" s="478" t="s">
        <v>475</v>
      </c>
      <c r="D204" s="478"/>
      <c r="E204" s="478"/>
      <c r="F204" s="478"/>
      <c r="G204" s="478"/>
      <c r="H204" s="276"/>
      <c r="I204" s="277"/>
      <c r="J204" s="277"/>
      <c r="K204" s="277"/>
      <c r="L204" s="279"/>
      <c r="M204" s="277"/>
      <c r="N204" s="279"/>
      <c r="O204" s="277"/>
      <c r="P204" s="280">
        <v>1218.24</v>
      </c>
      <c r="HY204" s="227"/>
      <c r="HZ204" s="227"/>
      <c r="IA204" s="227"/>
      <c r="IB204" s="227"/>
      <c r="IC204" s="227"/>
      <c r="ID204" s="227"/>
      <c r="IE204" s="239" t="s">
        <v>475</v>
      </c>
      <c r="IF204" s="239"/>
      <c r="IG204" s="239"/>
      <c r="IH204" s="227"/>
      <c r="II204" s="239"/>
      <c r="IJ204" s="227"/>
    </row>
    <row r="205" spans="1:259" s="237" customFormat="1" ht="15" x14ac:dyDescent="0.25">
      <c r="A205" s="274"/>
      <c r="B205" s="275"/>
      <c r="C205" s="478" t="s">
        <v>539</v>
      </c>
      <c r="D205" s="478"/>
      <c r="E205" s="478"/>
      <c r="F205" s="478"/>
      <c r="G205" s="478"/>
      <c r="H205" s="276" t="s">
        <v>474</v>
      </c>
      <c r="I205" s="277"/>
      <c r="J205" s="277"/>
      <c r="K205" s="288">
        <v>2.4464000000000001</v>
      </c>
      <c r="L205" s="279"/>
      <c r="M205" s="277"/>
      <c r="N205" s="279"/>
      <c r="O205" s="277"/>
      <c r="P205" s="284">
        <v>846.08</v>
      </c>
      <c r="HY205" s="227"/>
      <c r="HZ205" s="227"/>
      <c r="IA205" s="227"/>
      <c r="IB205" s="227"/>
      <c r="IC205" s="227"/>
      <c r="ID205" s="227"/>
      <c r="IE205" s="239" t="s">
        <v>539</v>
      </c>
      <c r="IF205" s="239"/>
      <c r="IG205" s="239"/>
      <c r="IH205" s="227"/>
      <c r="II205" s="239"/>
      <c r="IJ205" s="227"/>
    </row>
    <row r="206" spans="1:259" s="237" customFormat="1" ht="15" x14ac:dyDescent="0.25">
      <c r="A206" s="281"/>
      <c r="B206" s="275" t="s">
        <v>572</v>
      </c>
      <c r="C206" s="478" t="s">
        <v>573</v>
      </c>
      <c r="D206" s="478"/>
      <c r="E206" s="478"/>
      <c r="F206" s="478"/>
      <c r="G206" s="478"/>
      <c r="H206" s="276" t="s">
        <v>647</v>
      </c>
      <c r="I206" s="278">
        <v>0.64</v>
      </c>
      <c r="J206" s="277"/>
      <c r="K206" s="288">
        <v>7.0400000000000004E-2</v>
      </c>
      <c r="L206" s="228"/>
      <c r="M206" s="231"/>
      <c r="N206" s="282">
        <v>1607.46</v>
      </c>
      <c r="O206" s="277"/>
      <c r="P206" s="280">
        <v>113.17</v>
      </c>
      <c r="Q206" s="283"/>
      <c r="R206" s="283"/>
      <c r="HY206" s="227"/>
      <c r="HZ206" s="227"/>
      <c r="IA206" s="227"/>
      <c r="IB206" s="227"/>
      <c r="IC206" s="227"/>
      <c r="ID206" s="227"/>
      <c r="IE206" s="239"/>
      <c r="IF206" s="239" t="s">
        <v>573</v>
      </c>
      <c r="IG206" s="239"/>
      <c r="IH206" s="227"/>
      <c r="II206" s="239"/>
      <c r="IJ206" s="227"/>
    </row>
    <row r="207" spans="1:259" s="237" customFormat="1" ht="15" x14ac:dyDescent="0.25">
      <c r="A207" s="285"/>
      <c r="B207" s="275" t="s">
        <v>574</v>
      </c>
      <c r="C207" s="478" t="s">
        <v>575</v>
      </c>
      <c r="D207" s="478"/>
      <c r="E207" s="478"/>
      <c r="F207" s="478"/>
      <c r="G207" s="478"/>
      <c r="H207" s="276" t="s">
        <v>474</v>
      </c>
      <c r="I207" s="278">
        <v>0.64</v>
      </c>
      <c r="J207" s="277"/>
      <c r="K207" s="288">
        <v>7.0400000000000004E-2</v>
      </c>
      <c r="L207" s="279"/>
      <c r="M207" s="277"/>
      <c r="N207" s="286">
        <v>460.03</v>
      </c>
      <c r="O207" s="277"/>
      <c r="P207" s="284">
        <v>32.39</v>
      </c>
      <c r="HY207" s="227"/>
      <c r="HZ207" s="227"/>
      <c r="IA207" s="227"/>
      <c r="IB207" s="227"/>
      <c r="IC207" s="227"/>
      <c r="ID207" s="227"/>
      <c r="IE207" s="239"/>
      <c r="IF207" s="239"/>
      <c r="IG207" s="239" t="s">
        <v>575</v>
      </c>
      <c r="IH207" s="227"/>
      <c r="II207" s="239"/>
      <c r="IJ207" s="227"/>
    </row>
    <row r="208" spans="1:259" s="237" customFormat="1" ht="15" x14ac:dyDescent="0.25">
      <c r="A208" s="281"/>
      <c r="B208" s="275" t="s">
        <v>594</v>
      </c>
      <c r="C208" s="478" t="s">
        <v>595</v>
      </c>
      <c r="D208" s="478"/>
      <c r="E208" s="478"/>
      <c r="F208" s="478"/>
      <c r="G208" s="478"/>
      <c r="H208" s="276" t="s">
        <v>647</v>
      </c>
      <c r="I208" s="287">
        <v>2.4</v>
      </c>
      <c r="J208" s="277"/>
      <c r="K208" s="291">
        <v>0.26400000000000001</v>
      </c>
      <c r="L208" s="228"/>
      <c r="M208" s="231"/>
      <c r="N208" s="282">
        <v>16.010000000000002</v>
      </c>
      <c r="O208" s="277"/>
      <c r="P208" s="280">
        <v>4.2300000000000004</v>
      </c>
      <c r="Q208" s="283"/>
      <c r="R208" s="283"/>
      <c r="HY208" s="227"/>
      <c r="HZ208" s="227"/>
      <c r="IA208" s="227"/>
      <c r="IB208" s="227"/>
      <c r="IC208" s="227"/>
      <c r="ID208" s="227"/>
      <c r="IE208" s="239"/>
      <c r="IF208" s="239" t="s">
        <v>595</v>
      </c>
      <c r="IG208" s="239"/>
      <c r="IH208" s="227"/>
      <c r="II208" s="239"/>
      <c r="IJ208" s="227"/>
    </row>
    <row r="209" spans="1:258" s="237" customFormat="1" ht="15" x14ac:dyDescent="0.25">
      <c r="A209" s="281"/>
      <c r="B209" s="275" t="s">
        <v>596</v>
      </c>
      <c r="C209" s="478" t="s">
        <v>597</v>
      </c>
      <c r="D209" s="478"/>
      <c r="E209" s="478"/>
      <c r="F209" s="478"/>
      <c r="G209" s="478"/>
      <c r="H209" s="276" t="s">
        <v>647</v>
      </c>
      <c r="I209" s="278">
        <v>18.68</v>
      </c>
      <c r="J209" s="277"/>
      <c r="K209" s="288">
        <v>2.0548000000000002</v>
      </c>
      <c r="L209" s="248">
        <v>346.73</v>
      </c>
      <c r="M209" s="232">
        <v>1.43</v>
      </c>
      <c r="N209" s="282">
        <v>495.82</v>
      </c>
      <c r="O209" s="277"/>
      <c r="P209" s="280">
        <v>1018.81</v>
      </c>
      <c r="Q209" s="283"/>
      <c r="R209" s="283"/>
      <c r="HY209" s="227"/>
      <c r="HZ209" s="227"/>
      <c r="IA209" s="227"/>
      <c r="IB209" s="227"/>
      <c r="IC209" s="227"/>
      <c r="ID209" s="227"/>
      <c r="IE209" s="239"/>
      <c r="IF209" s="239" t="s">
        <v>597</v>
      </c>
      <c r="IG209" s="239"/>
      <c r="IH209" s="227"/>
      <c r="II209" s="239"/>
      <c r="IJ209" s="227"/>
    </row>
    <row r="210" spans="1:258" s="237" customFormat="1" ht="15" x14ac:dyDescent="0.25">
      <c r="A210" s="285"/>
      <c r="B210" s="275" t="s">
        <v>546</v>
      </c>
      <c r="C210" s="478" t="s">
        <v>547</v>
      </c>
      <c r="D210" s="478"/>
      <c r="E210" s="478"/>
      <c r="F210" s="478"/>
      <c r="G210" s="478"/>
      <c r="H210" s="276" t="s">
        <v>474</v>
      </c>
      <c r="I210" s="278">
        <v>18.68</v>
      </c>
      <c r="J210" s="277"/>
      <c r="K210" s="288">
        <v>2.0548000000000002</v>
      </c>
      <c r="L210" s="279"/>
      <c r="M210" s="277"/>
      <c r="N210" s="286">
        <v>342.46</v>
      </c>
      <c r="O210" s="277"/>
      <c r="P210" s="284">
        <v>703.69</v>
      </c>
      <c r="HY210" s="227"/>
      <c r="HZ210" s="227"/>
      <c r="IA210" s="227"/>
      <c r="IB210" s="227"/>
      <c r="IC210" s="227"/>
      <c r="ID210" s="227"/>
      <c r="IE210" s="239"/>
      <c r="IF210" s="239"/>
      <c r="IG210" s="239" t="s">
        <v>547</v>
      </c>
      <c r="IH210" s="227"/>
      <c r="II210" s="239"/>
      <c r="IJ210" s="227"/>
    </row>
    <row r="211" spans="1:258" s="237" customFormat="1" ht="15" x14ac:dyDescent="0.25">
      <c r="A211" s="281"/>
      <c r="B211" s="275" t="s">
        <v>544</v>
      </c>
      <c r="C211" s="478" t="s">
        <v>545</v>
      </c>
      <c r="D211" s="478"/>
      <c r="E211" s="478"/>
      <c r="F211" s="478"/>
      <c r="G211" s="478"/>
      <c r="H211" s="276" t="s">
        <v>647</v>
      </c>
      <c r="I211" s="278">
        <v>0.52</v>
      </c>
      <c r="J211" s="277"/>
      <c r="K211" s="288">
        <v>5.7200000000000001E-2</v>
      </c>
      <c r="L211" s="248">
        <v>477.92</v>
      </c>
      <c r="M211" s="232">
        <v>1.25</v>
      </c>
      <c r="N211" s="282">
        <v>597.4</v>
      </c>
      <c r="O211" s="277"/>
      <c r="P211" s="280">
        <v>34.17</v>
      </c>
      <c r="Q211" s="283"/>
      <c r="R211" s="283"/>
      <c r="HY211" s="227"/>
      <c r="HZ211" s="227"/>
      <c r="IA211" s="227"/>
      <c r="IB211" s="227"/>
      <c r="IC211" s="227"/>
      <c r="ID211" s="227"/>
      <c r="IE211" s="239"/>
      <c r="IF211" s="239" t="s">
        <v>545</v>
      </c>
      <c r="IG211" s="239"/>
      <c r="IH211" s="227"/>
      <c r="II211" s="239"/>
      <c r="IJ211" s="227"/>
    </row>
    <row r="212" spans="1:258" s="237" customFormat="1" ht="15" x14ac:dyDescent="0.25">
      <c r="A212" s="285"/>
      <c r="B212" s="275" t="s">
        <v>546</v>
      </c>
      <c r="C212" s="478" t="s">
        <v>547</v>
      </c>
      <c r="D212" s="478"/>
      <c r="E212" s="478"/>
      <c r="F212" s="478"/>
      <c r="G212" s="478"/>
      <c r="H212" s="276" t="s">
        <v>474</v>
      </c>
      <c r="I212" s="278">
        <v>0.52</v>
      </c>
      <c r="J212" s="277"/>
      <c r="K212" s="288">
        <v>5.7200000000000001E-2</v>
      </c>
      <c r="L212" s="279"/>
      <c r="M212" s="277"/>
      <c r="N212" s="286">
        <v>342.46</v>
      </c>
      <c r="O212" s="277"/>
      <c r="P212" s="284">
        <v>19.59</v>
      </c>
      <c r="HY212" s="227"/>
      <c r="HZ212" s="227"/>
      <c r="IA212" s="227"/>
      <c r="IB212" s="227"/>
      <c r="IC212" s="227"/>
      <c r="ID212" s="227"/>
      <c r="IE212" s="239"/>
      <c r="IF212" s="239"/>
      <c r="IG212" s="239" t="s">
        <v>547</v>
      </c>
      <c r="IH212" s="227"/>
      <c r="II212" s="239"/>
      <c r="IJ212" s="227"/>
    </row>
    <row r="213" spans="1:258" s="237" customFormat="1" ht="15" x14ac:dyDescent="0.25">
      <c r="A213" s="281"/>
      <c r="B213" s="275" t="s">
        <v>598</v>
      </c>
      <c r="C213" s="478" t="s">
        <v>599</v>
      </c>
      <c r="D213" s="478"/>
      <c r="E213" s="478"/>
      <c r="F213" s="478"/>
      <c r="G213" s="478"/>
      <c r="H213" s="276" t="s">
        <v>647</v>
      </c>
      <c r="I213" s="287">
        <v>2.4</v>
      </c>
      <c r="J213" s="277"/>
      <c r="K213" s="291">
        <v>0.26400000000000001</v>
      </c>
      <c r="L213" s="228"/>
      <c r="M213" s="231"/>
      <c r="N213" s="282">
        <v>181.29</v>
      </c>
      <c r="O213" s="277"/>
      <c r="P213" s="280">
        <v>47.86</v>
      </c>
      <c r="Q213" s="283"/>
      <c r="R213" s="283"/>
      <c r="HY213" s="227"/>
      <c r="HZ213" s="227"/>
      <c r="IA213" s="227"/>
      <c r="IB213" s="227"/>
      <c r="IC213" s="227"/>
      <c r="ID213" s="227"/>
      <c r="IE213" s="239"/>
      <c r="IF213" s="239" t="s">
        <v>599</v>
      </c>
      <c r="IG213" s="239"/>
      <c r="IH213" s="227"/>
      <c r="II213" s="239"/>
      <c r="IJ213" s="227"/>
    </row>
    <row r="214" spans="1:258" s="237" customFormat="1" ht="15" x14ac:dyDescent="0.25">
      <c r="A214" s="285"/>
      <c r="B214" s="275" t="s">
        <v>546</v>
      </c>
      <c r="C214" s="478" t="s">
        <v>547</v>
      </c>
      <c r="D214" s="478"/>
      <c r="E214" s="478"/>
      <c r="F214" s="478"/>
      <c r="G214" s="478"/>
      <c r="H214" s="276" t="s">
        <v>474</v>
      </c>
      <c r="I214" s="287">
        <v>2.4</v>
      </c>
      <c r="J214" s="277"/>
      <c r="K214" s="291">
        <v>0.26400000000000001</v>
      </c>
      <c r="L214" s="279"/>
      <c r="M214" s="277"/>
      <c r="N214" s="286">
        <v>342.46</v>
      </c>
      <c r="O214" s="277"/>
      <c r="P214" s="284">
        <v>90.41</v>
      </c>
      <c r="HY214" s="227"/>
      <c r="HZ214" s="227"/>
      <c r="IA214" s="227"/>
      <c r="IB214" s="227"/>
      <c r="IC214" s="227"/>
      <c r="ID214" s="227"/>
      <c r="IE214" s="239"/>
      <c r="IF214" s="239"/>
      <c r="IG214" s="239" t="s">
        <v>547</v>
      </c>
      <c r="IH214" s="227"/>
      <c r="II214" s="239"/>
      <c r="IJ214" s="227"/>
    </row>
    <row r="215" spans="1:258" s="237" customFormat="1" ht="15" x14ac:dyDescent="0.25">
      <c r="A215" s="244"/>
      <c r="B215" s="245"/>
      <c r="C215" s="509" t="s">
        <v>648</v>
      </c>
      <c r="D215" s="509"/>
      <c r="E215" s="509"/>
      <c r="F215" s="509"/>
      <c r="G215" s="509"/>
      <c r="H215" s="331"/>
      <c r="I215" s="332"/>
      <c r="J215" s="332"/>
      <c r="K215" s="332"/>
      <c r="L215" s="334"/>
      <c r="M215" s="332"/>
      <c r="N215" s="337"/>
      <c r="O215" s="332"/>
      <c r="P215" s="338">
        <v>4950.99</v>
      </c>
      <c r="Q215" s="283"/>
      <c r="R215" s="283"/>
      <c r="HY215" s="227"/>
      <c r="HZ215" s="227"/>
      <c r="IA215" s="227"/>
      <c r="IB215" s="227"/>
      <c r="IC215" s="227"/>
      <c r="ID215" s="227"/>
      <c r="IE215" s="239"/>
      <c r="IF215" s="239"/>
      <c r="IG215" s="239"/>
      <c r="IH215" s="227" t="s">
        <v>648</v>
      </c>
      <c r="II215" s="239"/>
      <c r="IJ215" s="227"/>
    </row>
    <row r="216" spans="1:258" s="237" customFormat="1" ht="15" x14ac:dyDescent="0.25">
      <c r="A216" s="285"/>
      <c r="B216" s="275"/>
      <c r="C216" s="478" t="s">
        <v>649</v>
      </c>
      <c r="D216" s="478"/>
      <c r="E216" s="478"/>
      <c r="F216" s="478"/>
      <c r="G216" s="478"/>
      <c r="H216" s="276"/>
      <c r="I216" s="277"/>
      <c r="J216" s="277"/>
      <c r="K216" s="277"/>
      <c r="L216" s="279"/>
      <c r="M216" s="277"/>
      <c r="N216" s="279"/>
      <c r="O216" s="277"/>
      <c r="P216" s="280">
        <v>3732.75</v>
      </c>
      <c r="HY216" s="227"/>
      <c r="HZ216" s="227"/>
      <c r="IA216" s="227"/>
      <c r="IB216" s="227"/>
      <c r="IC216" s="227"/>
      <c r="ID216" s="227"/>
      <c r="IE216" s="239"/>
      <c r="IF216" s="239"/>
      <c r="IG216" s="239"/>
      <c r="IH216" s="227"/>
      <c r="II216" s="239" t="s">
        <v>649</v>
      </c>
      <c r="IJ216" s="227"/>
    </row>
    <row r="217" spans="1:258" s="237" customFormat="1" ht="15" x14ac:dyDescent="0.25">
      <c r="A217" s="285"/>
      <c r="B217" s="275" t="s">
        <v>650</v>
      </c>
      <c r="C217" s="478" t="s">
        <v>651</v>
      </c>
      <c r="D217" s="478"/>
      <c r="E217" s="478"/>
      <c r="F217" s="478"/>
      <c r="G217" s="478"/>
      <c r="H217" s="276" t="s">
        <v>460</v>
      </c>
      <c r="I217" s="289">
        <v>103</v>
      </c>
      <c r="J217" s="277"/>
      <c r="K217" s="289">
        <v>103</v>
      </c>
      <c r="L217" s="279"/>
      <c r="M217" s="277"/>
      <c r="N217" s="279"/>
      <c r="O217" s="277"/>
      <c r="P217" s="280">
        <v>3844.73</v>
      </c>
      <c r="HY217" s="227"/>
      <c r="HZ217" s="227"/>
      <c r="IA217" s="227"/>
      <c r="IB217" s="227"/>
      <c r="IC217" s="227"/>
      <c r="ID217" s="227"/>
      <c r="IE217" s="239"/>
      <c r="IF217" s="239"/>
      <c r="IG217" s="239"/>
      <c r="IH217" s="227"/>
      <c r="II217" s="239" t="s">
        <v>651</v>
      </c>
      <c r="IJ217" s="227"/>
    </row>
    <row r="218" spans="1:258" s="237" customFormat="1" ht="15" x14ac:dyDescent="0.25">
      <c r="A218" s="285"/>
      <c r="B218" s="275" t="s">
        <v>652</v>
      </c>
      <c r="C218" s="478" t="s">
        <v>653</v>
      </c>
      <c r="D218" s="478"/>
      <c r="E218" s="478"/>
      <c r="F218" s="478"/>
      <c r="G218" s="478"/>
      <c r="H218" s="276" t="s">
        <v>460</v>
      </c>
      <c r="I218" s="289">
        <v>60</v>
      </c>
      <c r="J218" s="277"/>
      <c r="K218" s="289">
        <v>60</v>
      </c>
      <c r="L218" s="279"/>
      <c r="M218" s="277"/>
      <c r="N218" s="279"/>
      <c r="O218" s="277"/>
      <c r="P218" s="280">
        <v>2239.65</v>
      </c>
      <c r="HY218" s="227"/>
      <c r="HZ218" s="227"/>
      <c r="IA218" s="227"/>
      <c r="IB218" s="227"/>
      <c r="IC218" s="227"/>
      <c r="ID218" s="227"/>
      <c r="IE218" s="239"/>
      <c r="IF218" s="239"/>
      <c r="IG218" s="239"/>
      <c r="IH218" s="227"/>
      <c r="II218" s="239" t="s">
        <v>653</v>
      </c>
      <c r="IJ218" s="227"/>
    </row>
    <row r="219" spans="1:258" s="237" customFormat="1" ht="15" x14ac:dyDescent="0.25">
      <c r="A219" s="247"/>
      <c r="B219" s="242"/>
      <c r="C219" s="509" t="s">
        <v>473</v>
      </c>
      <c r="D219" s="509"/>
      <c r="E219" s="509"/>
      <c r="F219" s="509"/>
      <c r="G219" s="509"/>
      <c r="H219" s="331"/>
      <c r="I219" s="332"/>
      <c r="J219" s="332"/>
      <c r="K219" s="332"/>
      <c r="L219" s="334"/>
      <c r="M219" s="332"/>
      <c r="N219" s="337">
        <v>100321.55</v>
      </c>
      <c r="O219" s="332"/>
      <c r="P219" s="338">
        <v>11035.37</v>
      </c>
      <c r="HY219" s="227"/>
      <c r="HZ219" s="227"/>
      <c r="IA219" s="227"/>
      <c r="IB219" s="227"/>
      <c r="IC219" s="227"/>
      <c r="ID219" s="227"/>
      <c r="IE219" s="239"/>
      <c r="IF219" s="239"/>
      <c r="IG219" s="239"/>
      <c r="IH219" s="227"/>
      <c r="II219" s="239"/>
      <c r="IJ219" s="227" t="s">
        <v>473</v>
      </c>
    </row>
    <row r="220" spans="1:258" s="237" customFormat="1" ht="0.75" customHeight="1" x14ac:dyDescent="0.25">
      <c r="A220" s="298"/>
      <c r="B220" s="299"/>
      <c r="C220" s="299"/>
      <c r="D220" s="299"/>
      <c r="E220" s="299"/>
      <c r="F220" s="299"/>
      <c r="G220" s="299"/>
      <c r="H220" s="300"/>
      <c r="I220" s="301"/>
      <c r="J220" s="301"/>
      <c r="K220" s="301"/>
      <c r="L220" s="302"/>
      <c r="M220" s="301"/>
      <c r="N220" s="302"/>
      <c r="O220" s="301"/>
      <c r="P220" s="303"/>
      <c r="HY220" s="227"/>
      <c r="HZ220" s="227"/>
      <c r="IA220" s="227"/>
      <c r="IB220" s="227"/>
      <c r="IC220" s="227"/>
      <c r="ID220" s="227"/>
      <c r="IE220" s="239"/>
      <c r="IF220" s="239"/>
      <c r="IG220" s="239"/>
      <c r="IH220" s="227"/>
      <c r="II220" s="239"/>
      <c r="IJ220" s="227"/>
    </row>
    <row r="221" spans="1:258" s="237" customFormat="1" ht="15" x14ac:dyDescent="0.25">
      <c r="A221" s="329" t="s">
        <v>358</v>
      </c>
      <c r="B221" s="330" t="s">
        <v>600</v>
      </c>
      <c r="C221" s="508" t="s">
        <v>601</v>
      </c>
      <c r="D221" s="508"/>
      <c r="E221" s="508"/>
      <c r="F221" s="508"/>
      <c r="G221" s="508"/>
      <c r="H221" s="331" t="s">
        <v>477</v>
      </c>
      <c r="I221" s="332">
        <v>0.34499999999999997</v>
      </c>
      <c r="J221" s="333">
        <v>1</v>
      </c>
      <c r="K221" s="341">
        <v>0.34499999999999997</v>
      </c>
      <c r="L221" s="337">
        <v>46512.639999999999</v>
      </c>
      <c r="M221" s="339">
        <v>1.39</v>
      </c>
      <c r="N221" s="340">
        <v>64652.57</v>
      </c>
      <c r="O221" s="332"/>
      <c r="P221" s="338">
        <v>22305.14</v>
      </c>
      <c r="HY221" s="227"/>
      <c r="HZ221" s="227" t="s">
        <v>601</v>
      </c>
      <c r="IA221" s="227" t="s">
        <v>504</v>
      </c>
      <c r="IB221" s="227" t="s">
        <v>504</v>
      </c>
      <c r="IC221" s="227" t="s">
        <v>504</v>
      </c>
      <c r="ID221" s="227" t="s">
        <v>504</v>
      </c>
      <c r="IE221" s="239"/>
      <c r="IF221" s="239"/>
      <c r="IG221" s="239"/>
      <c r="IH221" s="227"/>
      <c r="II221" s="239"/>
      <c r="IJ221" s="227"/>
    </row>
    <row r="222" spans="1:258" s="237" customFormat="1" ht="15" x14ac:dyDescent="0.25">
      <c r="A222" s="247"/>
      <c r="B222" s="242"/>
      <c r="C222" s="476" t="s">
        <v>656</v>
      </c>
      <c r="D222" s="476"/>
      <c r="E222" s="476"/>
      <c r="F222" s="476"/>
      <c r="G222" s="476"/>
      <c r="H222" s="476"/>
      <c r="I222" s="476"/>
      <c r="J222" s="476"/>
      <c r="K222" s="476"/>
      <c r="L222" s="476"/>
      <c r="M222" s="476"/>
      <c r="N222" s="476"/>
      <c r="O222" s="476"/>
      <c r="P222" s="510"/>
      <c r="HY222" s="227"/>
      <c r="HZ222" s="227"/>
      <c r="IA222" s="227"/>
      <c r="IB222" s="227"/>
      <c r="IC222" s="227"/>
      <c r="ID222" s="227"/>
      <c r="IE222" s="239"/>
      <c r="IF222" s="239"/>
      <c r="IG222" s="239"/>
      <c r="IH222" s="227"/>
      <c r="II222" s="239"/>
      <c r="IJ222" s="227"/>
      <c r="IK222" s="221" t="s">
        <v>656</v>
      </c>
      <c r="IL222" s="221" t="s">
        <v>504</v>
      </c>
      <c r="IM222" s="221" t="s">
        <v>504</v>
      </c>
      <c r="IN222" s="221" t="s">
        <v>504</v>
      </c>
      <c r="IO222" s="221" t="s">
        <v>504</v>
      </c>
      <c r="IP222" s="221" t="s">
        <v>504</v>
      </c>
      <c r="IQ222" s="221" t="s">
        <v>504</v>
      </c>
      <c r="IR222" s="221" t="s">
        <v>504</v>
      </c>
      <c r="IS222" s="221" t="s">
        <v>504</v>
      </c>
      <c r="IT222" s="221" t="s">
        <v>504</v>
      </c>
      <c r="IU222" s="221" t="s">
        <v>504</v>
      </c>
      <c r="IV222" s="221" t="s">
        <v>504</v>
      </c>
      <c r="IW222" s="221" t="s">
        <v>504</v>
      </c>
      <c r="IX222" s="221" t="s">
        <v>504</v>
      </c>
    </row>
    <row r="223" spans="1:258" s="237" customFormat="1" ht="15" x14ac:dyDescent="0.25">
      <c r="A223" s="247"/>
      <c r="B223" s="242"/>
      <c r="C223" s="509" t="s">
        <v>473</v>
      </c>
      <c r="D223" s="509"/>
      <c r="E223" s="509"/>
      <c r="F223" s="509"/>
      <c r="G223" s="509"/>
      <c r="H223" s="331"/>
      <c r="I223" s="332"/>
      <c r="J223" s="332"/>
      <c r="K223" s="332"/>
      <c r="L223" s="334"/>
      <c r="M223" s="332"/>
      <c r="N223" s="334"/>
      <c r="O223" s="332"/>
      <c r="P223" s="338">
        <v>22305.14</v>
      </c>
      <c r="HY223" s="227"/>
      <c r="HZ223" s="227"/>
      <c r="IA223" s="227"/>
      <c r="IB223" s="227"/>
      <c r="IC223" s="227"/>
      <c r="ID223" s="227"/>
      <c r="IE223" s="239"/>
      <c r="IF223" s="239"/>
      <c r="IG223" s="239"/>
      <c r="IH223" s="227"/>
      <c r="II223" s="239"/>
      <c r="IJ223" s="227" t="s">
        <v>473</v>
      </c>
    </row>
    <row r="224" spans="1:258" s="237" customFormat="1" ht="0.75" customHeight="1" x14ac:dyDescent="0.25">
      <c r="A224" s="298"/>
      <c r="B224" s="299"/>
      <c r="C224" s="299"/>
      <c r="D224" s="299"/>
      <c r="E224" s="299"/>
      <c r="F224" s="299"/>
      <c r="G224" s="299"/>
      <c r="H224" s="300"/>
      <c r="I224" s="301"/>
      <c r="J224" s="301"/>
      <c r="K224" s="301"/>
      <c r="L224" s="302"/>
      <c r="M224" s="301"/>
      <c r="N224" s="302"/>
      <c r="O224" s="301"/>
      <c r="P224" s="303"/>
      <c r="HY224" s="227"/>
      <c r="HZ224" s="227"/>
      <c r="IA224" s="227"/>
      <c r="IB224" s="227"/>
      <c r="IC224" s="227"/>
      <c r="ID224" s="227"/>
      <c r="IE224" s="239"/>
      <c r="IF224" s="239"/>
      <c r="IG224" s="239"/>
      <c r="IH224" s="227"/>
      <c r="II224" s="239"/>
      <c r="IJ224" s="227"/>
    </row>
    <row r="225" spans="1:259" s="237" customFormat="1" ht="15" x14ac:dyDescent="0.25">
      <c r="A225" s="329" t="s">
        <v>388</v>
      </c>
      <c r="B225" s="330" t="s">
        <v>602</v>
      </c>
      <c r="C225" s="508" t="s">
        <v>603</v>
      </c>
      <c r="D225" s="508"/>
      <c r="E225" s="508"/>
      <c r="F225" s="508"/>
      <c r="G225" s="508"/>
      <c r="H225" s="331" t="s">
        <v>604</v>
      </c>
      <c r="I225" s="332">
        <v>0.99</v>
      </c>
      <c r="J225" s="333">
        <v>1</v>
      </c>
      <c r="K225" s="339">
        <v>0.99</v>
      </c>
      <c r="L225" s="334"/>
      <c r="M225" s="332"/>
      <c r="N225" s="335"/>
      <c r="O225" s="332"/>
      <c r="P225" s="336"/>
      <c r="HY225" s="227"/>
      <c r="HZ225" s="227" t="s">
        <v>603</v>
      </c>
      <c r="IA225" s="227" t="s">
        <v>504</v>
      </c>
      <c r="IB225" s="227" t="s">
        <v>504</v>
      </c>
      <c r="IC225" s="227" t="s">
        <v>504</v>
      </c>
      <c r="ID225" s="227" t="s">
        <v>504</v>
      </c>
      <c r="IE225" s="239"/>
      <c r="IF225" s="239"/>
      <c r="IG225" s="239"/>
      <c r="IH225" s="227"/>
      <c r="II225" s="239"/>
      <c r="IJ225" s="227"/>
    </row>
    <row r="226" spans="1:259" s="237" customFormat="1" ht="15" x14ac:dyDescent="0.25">
      <c r="A226" s="290"/>
      <c r="B226" s="268"/>
      <c r="C226" s="476" t="s">
        <v>721</v>
      </c>
      <c r="D226" s="476"/>
      <c r="E226" s="476"/>
      <c r="F226" s="476"/>
      <c r="G226" s="476"/>
      <c r="H226" s="476"/>
      <c r="I226" s="476"/>
      <c r="J226" s="476"/>
      <c r="K226" s="476"/>
      <c r="L226" s="476"/>
      <c r="M226" s="476"/>
      <c r="N226" s="476"/>
      <c r="O226" s="476"/>
      <c r="P226" s="510"/>
      <c r="HY226" s="227"/>
      <c r="HZ226" s="227"/>
      <c r="IA226" s="227"/>
      <c r="IB226" s="227"/>
      <c r="IC226" s="227"/>
      <c r="ID226" s="227"/>
      <c r="IE226" s="239"/>
      <c r="IF226" s="239"/>
      <c r="IG226" s="239"/>
      <c r="IH226" s="227"/>
      <c r="II226" s="239"/>
      <c r="IJ226" s="227"/>
      <c r="IY226" s="221" t="s">
        <v>721</v>
      </c>
    </row>
    <row r="227" spans="1:259" s="237" customFormat="1" ht="15" x14ac:dyDescent="0.25">
      <c r="A227" s="274"/>
      <c r="B227" s="275" t="s">
        <v>65</v>
      </c>
      <c r="C227" s="478" t="s">
        <v>536</v>
      </c>
      <c r="D227" s="478"/>
      <c r="E227" s="478"/>
      <c r="F227" s="478"/>
      <c r="G227" s="478"/>
      <c r="H227" s="276" t="s">
        <v>474</v>
      </c>
      <c r="I227" s="277"/>
      <c r="J227" s="277"/>
      <c r="K227" s="288">
        <v>3.7223999999999999</v>
      </c>
      <c r="L227" s="279"/>
      <c r="M227" s="277"/>
      <c r="N227" s="279"/>
      <c r="O227" s="277"/>
      <c r="P227" s="280">
        <v>1174.9000000000001</v>
      </c>
      <c r="HY227" s="227"/>
      <c r="HZ227" s="227"/>
      <c r="IA227" s="227"/>
      <c r="IB227" s="227"/>
      <c r="IC227" s="227"/>
      <c r="ID227" s="227"/>
      <c r="IE227" s="239" t="s">
        <v>536</v>
      </c>
      <c r="IF227" s="239"/>
      <c r="IG227" s="239"/>
      <c r="IH227" s="227"/>
      <c r="II227" s="239"/>
      <c r="IJ227" s="227"/>
    </row>
    <row r="228" spans="1:259" s="237" customFormat="1" ht="15" x14ac:dyDescent="0.25">
      <c r="A228" s="281"/>
      <c r="B228" s="275" t="s">
        <v>537</v>
      </c>
      <c r="C228" s="478" t="s">
        <v>538</v>
      </c>
      <c r="D228" s="478"/>
      <c r="E228" s="478"/>
      <c r="F228" s="478"/>
      <c r="G228" s="478"/>
      <c r="H228" s="276" t="s">
        <v>474</v>
      </c>
      <c r="I228" s="278">
        <v>3.76</v>
      </c>
      <c r="J228" s="277"/>
      <c r="K228" s="288">
        <v>3.7223999999999999</v>
      </c>
      <c r="L228" s="228"/>
      <c r="M228" s="231"/>
      <c r="N228" s="282">
        <v>315.63</v>
      </c>
      <c r="O228" s="277"/>
      <c r="P228" s="280">
        <v>1174.9000000000001</v>
      </c>
      <c r="Q228" s="283"/>
      <c r="R228" s="283"/>
      <c r="HY228" s="227"/>
      <c r="HZ228" s="227"/>
      <c r="IA228" s="227"/>
      <c r="IB228" s="227"/>
      <c r="IC228" s="227"/>
      <c r="ID228" s="227"/>
      <c r="IE228" s="239"/>
      <c r="IF228" s="239" t="s">
        <v>538</v>
      </c>
      <c r="IG228" s="239"/>
      <c r="IH228" s="227"/>
      <c r="II228" s="239"/>
      <c r="IJ228" s="227"/>
    </row>
    <row r="229" spans="1:259" s="237" customFormat="1" ht="15" x14ac:dyDescent="0.25">
      <c r="A229" s="274"/>
      <c r="B229" s="275" t="s">
        <v>63</v>
      </c>
      <c r="C229" s="478" t="s">
        <v>475</v>
      </c>
      <c r="D229" s="478"/>
      <c r="E229" s="478"/>
      <c r="F229" s="478"/>
      <c r="G229" s="478"/>
      <c r="H229" s="276"/>
      <c r="I229" s="277"/>
      <c r="J229" s="277"/>
      <c r="K229" s="277"/>
      <c r="L229" s="279"/>
      <c r="M229" s="277"/>
      <c r="N229" s="279"/>
      <c r="O229" s="277"/>
      <c r="P229" s="284">
        <v>547.34</v>
      </c>
      <c r="HY229" s="227"/>
      <c r="HZ229" s="227"/>
      <c r="IA229" s="227"/>
      <c r="IB229" s="227"/>
      <c r="IC229" s="227"/>
      <c r="ID229" s="227"/>
      <c r="IE229" s="239" t="s">
        <v>475</v>
      </c>
      <c r="IF229" s="239"/>
      <c r="IG229" s="239"/>
      <c r="IH229" s="227"/>
      <c r="II229" s="239"/>
      <c r="IJ229" s="227"/>
    </row>
    <row r="230" spans="1:259" s="237" customFormat="1" ht="15" x14ac:dyDescent="0.25">
      <c r="A230" s="274"/>
      <c r="B230" s="275"/>
      <c r="C230" s="478" t="s">
        <v>539</v>
      </c>
      <c r="D230" s="478"/>
      <c r="E230" s="478"/>
      <c r="F230" s="478"/>
      <c r="G230" s="478"/>
      <c r="H230" s="276" t="s">
        <v>474</v>
      </c>
      <c r="I230" s="277"/>
      <c r="J230" s="277"/>
      <c r="K230" s="288">
        <v>1.0592999999999999</v>
      </c>
      <c r="L230" s="279"/>
      <c r="M230" s="277"/>
      <c r="N230" s="279"/>
      <c r="O230" s="277"/>
      <c r="P230" s="284">
        <v>362.77</v>
      </c>
      <c r="HY230" s="227"/>
      <c r="HZ230" s="227"/>
      <c r="IA230" s="227"/>
      <c r="IB230" s="227"/>
      <c r="IC230" s="227"/>
      <c r="ID230" s="227"/>
      <c r="IE230" s="239" t="s">
        <v>539</v>
      </c>
      <c r="IF230" s="239"/>
      <c r="IG230" s="239"/>
      <c r="IH230" s="227"/>
      <c r="II230" s="239"/>
      <c r="IJ230" s="227"/>
    </row>
    <row r="231" spans="1:259" s="237" customFormat="1" ht="15" x14ac:dyDescent="0.25">
      <c r="A231" s="281"/>
      <c r="B231" s="275" t="s">
        <v>596</v>
      </c>
      <c r="C231" s="478" t="s">
        <v>597</v>
      </c>
      <c r="D231" s="478"/>
      <c r="E231" s="478"/>
      <c r="F231" s="478"/>
      <c r="G231" s="478"/>
      <c r="H231" s="276" t="s">
        <v>647</v>
      </c>
      <c r="I231" s="278">
        <v>0.85</v>
      </c>
      <c r="J231" s="277"/>
      <c r="K231" s="288">
        <v>0.84150000000000003</v>
      </c>
      <c r="L231" s="248">
        <v>346.73</v>
      </c>
      <c r="M231" s="232">
        <v>1.43</v>
      </c>
      <c r="N231" s="282">
        <v>495.82</v>
      </c>
      <c r="O231" s="277"/>
      <c r="P231" s="280">
        <v>417.23</v>
      </c>
      <c r="Q231" s="283"/>
      <c r="R231" s="283"/>
      <c r="HY231" s="227"/>
      <c r="HZ231" s="227"/>
      <c r="IA231" s="227"/>
      <c r="IB231" s="227"/>
      <c r="IC231" s="227"/>
      <c r="ID231" s="227"/>
      <c r="IE231" s="239"/>
      <c r="IF231" s="239" t="s">
        <v>597</v>
      </c>
      <c r="IG231" s="239"/>
      <c r="IH231" s="227"/>
      <c r="II231" s="239"/>
      <c r="IJ231" s="227"/>
    </row>
    <row r="232" spans="1:259" s="237" customFormat="1" ht="15" x14ac:dyDescent="0.25">
      <c r="A232" s="285"/>
      <c r="B232" s="275" t="s">
        <v>546</v>
      </c>
      <c r="C232" s="478" t="s">
        <v>547</v>
      </c>
      <c r="D232" s="478"/>
      <c r="E232" s="478"/>
      <c r="F232" s="478"/>
      <c r="G232" s="478"/>
      <c r="H232" s="276" t="s">
        <v>474</v>
      </c>
      <c r="I232" s="278">
        <v>0.85</v>
      </c>
      <c r="J232" s="277"/>
      <c r="K232" s="288">
        <v>0.84150000000000003</v>
      </c>
      <c r="L232" s="279"/>
      <c r="M232" s="277"/>
      <c r="N232" s="286">
        <v>342.46</v>
      </c>
      <c r="O232" s="277"/>
      <c r="P232" s="284">
        <v>288.18</v>
      </c>
      <c r="HY232" s="227"/>
      <c r="HZ232" s="227"/>
      <c r="IA232" s="227"/>
      <c r="IB232" s="227"/>
      <c r="IC232" s="227"/>
      <c r="ID232" s="227"/>
      <c r="IE232" s="239"/>
      <c r="IF232" s="239"/>
      <c r="IG232" s="239" t="s">
        <v>547</v>
      </c>
      <c r="IH232" s="227"/>
      <c r="II232" s="239"/>
      <c r="IJ232" s="227"/>
    </row>
    <row r="233" spans="1:259" s="237" customFormat="1" ht="15" x14ac:dyDescent="0.25">
      <c r="A233" s="281"/>
      <c r="B233" s="275" t="s">
        <v>544</v>
      </c>
      <c r="C233" s="478" t="s">
        <v>545</v>
      </c>
      <c r="D233" s="478"/>
      <c r="E233" s="478"/>
      <c r="F233" s="478"/>
      <c r="G233" s="478"/>
      <c r="H233" s="276" t="s">
        <v>647</v>
      </c>
      <c r="I233" s="278">
        <v>0.22</v>
      </c>
      <c r="J233" s="277"/>
      <c r="K233" s="288">
        <v>0.21779999999999999</v>
      </c>
      <c r="L233" s="248">
        <v>477.92</v>
      </c>
      <c r="M233" s="232">
        <v>1.25</v>
      </c>
      <c r="N233" s="282">
        <v>597.4</v>
      </c>
      <c r="O233" s="277"/>
      <c r="P233" s="280">
        <v>130.11000000000001</v>
      </c>
      <c r="Q233" s="283"/>
      <c r="R233" s="283"/>
      <c r="HY233" s="227"/>
      <c r="HZ233" s="227"/>
      <c r="IA233" s="227"/>
      <c r="IB233" s="227"/>
      <c r="IC233" s="227"/>
      <c r="ID233" s="227"/>
      <c r="IE233" s="239"/>
      <c r="IF233" s="239" t="s">
        <v>545</v>
      </c>
      <c r="IG233" s="239"/>
      <c r="IH233" s="227"/>
      <c r="II233" s="239"/>
      <c r="IJ233" s="227"/>
    </row>
    <row r="234" spans="1:259" s="237" customFormat="1" ht="15" x14ac:dyDescent="0.25">
      <c r="A234" s="285"/>
      <c r="B234" s="275" t="s">
        <v>546</v>
      </c>
      <c r="C234" s="478" t="s">
        <v>547</v>
      </c>
      <c r="D234" s="478"/>
      <c r="E234" s="478"/>
      <c r="F234" s="478"/>
      <c r="G234" s="478"/>
      <c r="H234" s="276" t="s">
        <v>474</v>
      </c>
      <c r="I234" s="278">
        <v>0.22</v>
      </c>
      <c r="J234" s="277"/>
      <c r="K234" s="288">
        <v>0.21779999999999999</v>
      </c>
      <c r="L234" s="279"/>
      <c r="M234" s="277"/>
      <c r="N234" s="286">
        <v>342.46</v>
      </c>
      <c r="O234" s="277"/>
      <c r="P234" s="284">
        <v>74.59</v>
      </c>
      <c r="HY234" s="227"/>
      <c r="HZ234" s="227"/>
      <c r="IA234" s="227"/>
      <c r="IB234" s="227"/>
      <c r="IC234" s="227"/>
      <c r="ID234" s="227"/>
      <c r="IE234" s="239"/>
      <c r="IF234" s="239"/>
      <c r="IG234" s="239" t="s">
        <v>547</v>
      </c>
      <c r="IH234" s="227"/>
      <c r="II234" s="239"/>
      <c r="IJ234" s="227"/>
    </row>
    <row r="235" spans="1:259" s="237" customFormat="1" ht="15" x14ac:dyDescent="0.25">
      <c r="A235" s="274"/>
      <c r="B235" s="275" t="s">
        <v>61</v>
      </c>
      <c r="C235" s="478" t="s">
        <v>478</v>
      </c>
      <c r="D235" s="478"/>
      <c r="E235" s="478"/>
      <c r="F235" s="478"/>
      <c r="G235" s="478"/>
      <c r="H235" s="276"/>
      <c r="I235" s="277"/>
      <c r="J235" s="277"/>
      <c r="K235" s="277"/>
      <c r="L235" s="279"/>
      <c r="M235" s="277"/>
      <c r="N235" s="279"/>
      <c r="O235" s="277"/>
      <c r="P235" s="284">
        <v>53.88</v>
      </c>
      <c r="HY235" s="227"/>
      <c r="HZ235" s="227"/>
      <c r="IA235" s="227"/>
      <c r="IB235" s="227"/>
      <c r="IC235" s="227"/>
      <c r="ID235" s="227"/>
      <c r="IE235" s="239" t="s">
        <v>478</v>
      </c>
      <c r="IF235" s="239"/>
      <c r="IG235" s="239"/>
      <c r="IH235" s="227"/>
      <c r="II235" s="239"/>
      <c r="IJ235" s="227"/>
    </row>
    <row r="236" spans="1:259" s="237" customFormat="1" ht="15" x14ac:dyDescent="0.25">
      <c r="A236" s="281"/>
      <c r="B236" s="275" t="s">
        <v>548</v>
      </c>
      <c r="C236" s="478" t="s">
        <v>549</v>
      </c>
      <c r="D236" s="478"/>
      <c r="E236" s="478"/>
      <c r="F236" s="478"/>
      <c r="G236" s="478"/>
      <c r="H236" s="276" t="s">
        <v>550</v>
      </c>
      <c r="I236" s="287">
        <v>0.1</v>
      </c>
      <c r="J236" s="277"/>
      <c r="K236" s="291">
        <v>9.9000000000000005E-2</v>
      </c>
      <c r="L236" s="248">
        <v>238.29</v>
      </c>
      <c r="M236" s="232">
        <v>1.56</v>
      </c>
      <c r="N236" s="282">
        <v>371.73</v>
      </c>
      <c r="O236" s="277"/>
      <c r="P236" s="280">
        <v>36.799999999999997</v>
      </c>
      <c r="Q236" s="283"/>
      <c r="R236" s="283"/>
      <c r="HY236" s="227"/>
      <c r="HZ236" s="227"/>
      <c r="IA236" s="227"/>
      <c r="IB236" s="227"/>
      <c r="IC236" s="227"/>
      <c r="ID236" s="227"/>
      <c r="IE236" s="239"/>
      <c r="IF236" s="239" t="s">
        <v>549</v>
      </c>
      <c r="IG236" s="239"/>
      <c r="IH236" s="227"/>
      <c r="II236" s="239"/>
      <c r="IJ236" s="227"/>
    </row>
    <row r="237" spans="1:259" s="237" customFormat="1" ht="15" x14ac:dyDescent="0.25">
      <c r="A237" s="281"/>
      <c r="B237" s="275" t="s">
        <v>551</v>
      </c>
      <c r="C237" s="478" t="s">
        <v>552</v>
      </c>
      <c r="D237" s="478"/>
      <c r="E237" s="478"/>
      <c r="F237" s="478"/>
      <c r="G237" s="478"/>
      <c r="H237" s="276" t="s">
        <v>550</v>
      </c>
      <c r="I237" s="278">
        <v>0.03</v>
      </c>
      <c r="J237" s="277"/>
      <c r="K237" s="288">
        <v>2.9700000000000001E-2</v>
      </c>
      <c r="L237" s="248">
        <v>58.53</v>
      </c>
      <c r="M237" s="232">
        <v>1.56</v>
      </c>
      <c r="N237" s="282">
        <v>91.31</v>
      </c>
      <c r="O237" s="277"/>
      <c r="P237" s="280">
        <v>2.71</v>
      </c>
      <c r="Q237" s="283"/>
      <c r="R237" s="283"/>
      <c r="HY237" s="227"/>
      <c r="HZ237" s="227"/>
      <c r="IA237" s="227"/>
      <c r="IB237" s="227"/>
      <c r="IC237" s="227"/>
      <c r="ID237" s="227"/>
      <c r="IE237" s="239"/>
      <c r="IF237" s="239" t="s">
        <v>552</v>
      </c>
      <c r="IG237" s="239"/>
      <c r="IH237" s="227"/>
      <c r="II237" s="239"/>
      <c r="IJ237" s="227"/>
    </row>
    <row r="238" spans="1:259" s="237" customFormat="1" ht="15" x14ac:dyDescent="0.25">
      <c r="A238" s="281"/>
      <c r="B238" s="275" t="s">
        <v>553</v>
      </c>
      <c r="C238" s="478" t="s">
        <v>554</v>
      </c>
      <c r="D238" s="478"/>
      <c r="E238" s="478"/>
      <c r="F238" s="478"/>
      <c r="G238" s="478"/>
      <c r="H238" s="276" t="s">
        <v>550</v>
      </c>
      <c r="I238" s="278">
        <v>0.02</v>
      </c>
      <c r="J238" s="277"/>
      <c r="K238" s="288">
        <v>1.9800000000000002E-2</v>
      </c>
      <c r="L238" s="248">
        <v>56.11</v>
      </c>
      <c r="M238" s="232">
        <v>1.47</v>
      </c>
      <c r="N238" s="282">
        <v>82.48</v>
      </c>
      <c r="O238" s="277"/>
      <c r="P238" s="280">
        <v>1.63</v>
      </c>
      <c r="Q238" s="283"/>
      <c r="R238" s="283"/>
      <c r="HY238" s="227"/>
      <c r="HZ238" s="227"/>
      <c r="IA238" s="227"/>
      <c r="IB238" s="227"/>
      <c r="IC238" s="227"/>
      <c r="ID238" s="227"/>
      <c r="IE238" s="239"/>
      <c r="IF238" s="239" t="s">
        <v>554</v>
      </c>
      <c r="IG238" s="239"/>
      <c r="IH238" s="227"/>
      <c r="II238" s="239"/>
      <c r="IJ238" s="227"/>
    </row>
    <row r="239" spans="1:259" s="237" customFormat="1" ht="15" x14ac:dyDescent="0.25">
      <c r="A239" s="281"/>
      <c r="B239" s="275" t="s">
        <v>557</v>
      </c>
      <c r="C239" s="478" t="s">
        <v>558</v>
      </c>
      <c r="D239" s="478"/>
      <c r="E239" s="478"/>
      <c r="F239" s="478"/>
      <c r="G239" s="478"/>
      <c r="H239" s="276" t="s">
        <v>476</v>
      </c>
      <c r="I239" s="288">
        <v>1E-4</v>
      </c>
      <c r="J239" s="277"/>
      <c r="K239" s="292">
        <v>9.8999999999999994E-5</v>
      </c>
      <c r="L239" s="228"/>
      <c r="M239" s="231"/>
      <c r="N239" s="282">
        <v>99070.83</v>
      </c>
      <c r="O239" s="277"/>
      <c r="P239" s="280">
        <v>9.81</v>
      </c>
      <c r="Q239" s="283"/>
      <c r="R239" s="283"/>
      <c r="HY239" s="227"/>
      <c r="HZ239" s="227"/>
      <c r="IA239" s="227"/>
      <c r="IB239" s="227"/>
      <c r="IC239" s="227"/>
      <c r="ID239" s="227"/>
      <c r="IE239" s="239"/>
      <c r="IF239" s="239" t="s">
        <v>558</v>
      </c>
      <c r="IG239" s="239"/>
      <c r="IH239" s="227"/>
      <c r="II239" s="239"/>
      <c r="IJ239" s="227"/>
    </row>
    <row r="240" spans="1:259" s="237" customFormat="1" ht="15" x14ac:dyDescent="0.25">
      <c r="A240" s="281"/>
      <c r="B240" s="275" t="s">
        <v>605</v>
      </c>
      <c r="C240" s="478" t="s">
        <v>606</v>
      </c>
      <c r="D240" s="478"/>
      <c r="E240" s="478"/>
      <c r="F240" s="478"/>
      <c r="G240" s="478"/>
      <c r="H240" s="276" t="s">
        <v>550</v>
      </c>
      <c r="I240" s="278">
        <v>0.03</v>
      </c>
      <c r="J240" s="277"/>
      <c r="K240" s="288">
        <v>2.9700000000000001E-2</v>
      </c>
      <c r="L240" s="248">
        <v>60.6</v>
      </c>
      <c r="M240" s="232">
        <v>1.63</v>
      </c>
      <c r="N240" s="282">
        <v>98.78</v>
      </c>
      <c r="O240" s="277"/>
      <c r="P240" s="280">
        <v>2.93</v>
      </c>
      <c r="Q240" s="283"/>
      <c r="R240" s="283"/>
      <c r="HY240" s="227"/>
      <c r="HZ240" s="227"/>
      <c r="IA240" s="227"/>
      <c r="IB240" s="227"/>
      <c r="IC240" s="227"/>
      <c r="ID240" s="227"/>
      <c r="IE240" s="239"/>
      <c r="IF240" s="239" t="s">
        <v>606</v>
      </c>
      <c r="IG240" s="239"/>
      <c r="IH240" s="227"/>
      <c r="II240" s="239"/>
      <c r="IJ240" s="227"/>
    </row>
    <row r="241" spans="1:260" s="237" customFormat="1" ht="15" x14ac:dyDescent="0.25">
      <c r="A241" s="244"/>
      <c r="B241" s="245"/>
      <c r="C241" s="509" t="s">
        <v>648</v>
      </c>
      <c r="D241" s="509"/>
      <c r="E241" s="509"/>
      <c r="F241" s="509"/>
      <c r="G241" s="509"/>
      <c r="H241" s="331"/>
      <c r="I241" s="332"/>
      <c r="J241" s="332"/>
      <c r="K241" s="332"/>
      <c r="L241" s="334"/>
      <c r="M241" s="332"/>
      <c r="N241" s="337"/>
      <c r="O241" s="332"/>
      <c r="P241" s="338">
        <v>2138.89</v>
      </c>
      <c r="Q241" s="283"/>
      <c r="R241" s="283"/>
      <c r="HY241" s="227"/>
      <c r="HZ241" s="227"/>
      <c r="IA241" s="227"/>
      <c r="IB241" s="227"/>
      <c r="IC241" s="227"/>
      <c r="ID241" s="227"/>
      <c r="IE241" s="239"/>
      <c r="IF241" s="239"/>
      <c r="IG241" s="239"/>
      <c r="IH241" s="227" t="s">
        <v>648</v>
      </c>
      <c r="II241" s="239"/>
      <c r="IJ241" s="227"/>
    </row>
    <row r="242" spans="1:260" s="237" customFormat="1" ht="15" x14ac:dyDescent="0.25">
      <c r="A242" s="285"/>
      <c r="B242" s="275"/>
      <c r="C242" s="478" t="s">
        <v>649</v>
      </c>
      <c r="D242" s="478"/>
      <c r="E242" s="478"/>
      <c r="F242" s="478"/>
      <c r="G242" s="478"/>
      <c r="H242" s="276"/>
      <c r="I242" s="277"/>
      <c r="J242" s="277"/>
      <c r="K242" s="277"/>
      <c r="L242" s="279"/>
      <c r="M242" s="277"/>
      <c r="N242" s="279"/>
      <c r="O242" s="277"/>
      <c r="P242" s="280">
        <v>1537.67</v>
      </c>
      <c r="HY242" s="227"/>
      <c r="HZ242" s="227"/>
      <c r="IA242" s="227"/>
      <c r="IB242" s="227"/>
      <c r="IC242" s="227"/>
      <c r="ID242" s="227"/>
      <c r="IE242" s="239"/>
      <c r="IF242" s="239"/>
      <c r="IG242" s="239"/>
      <c r="IH242" s="227"/>
      <c r="II242" s="239" t="s">
        <v>649</v>
      </c>
      <c r="IJ242" s="227"/>
    </row>
    <row r="243" spans="1:260" s="237" customFormat="1" ht="15" x14ac:dyDescent="0.25">
      <c r="A243" s="285"/>
      <c r="B243" s="275" t="s">
        <v>650</v>
      </c>
      <c r="C243" s="478" t="s">
        <v>651</v>
      </c>
      <c r="D243" s="478"/>
      <c r="E243" s="478"/>
      <c r="F243" s="478"/>
      <c r="G243" s="478"/>
      <c r="H243" s="276" t="s">
        <v>460</v>
      </c>
      <c r="I243" s="289">
        <v>103</v>
      </c>
      <c r="J243" s="277"/>
      <c r="K243" s="289">
        <v>103</v>
      </c>
      <c r="L243" s="279"/>
      <c r="M243" s="277"/>
      <c r="N243" s="279"/>
      <c r="O243" s="277"/>
      <c r="P243" s="280">
        <v>1583.8</v>
      </c>
      <c r="HY243" s="227"/>
      <c r="HZ243" s="227"/>
      <c r="IA243" s="227"/>
      <c r="IB243" s="227"/>
      <c r="IC243" s="227"/>
      <c r="ID243" s="227"/>
      <c r="IE243" s="239"/>
      <c r="IF243" s="239"/>
      <c r="IG243" s="239"/>
      <c r="IH243" s="227"/>
      <c r="II243" s="239" t="s">
        <v>651</v>
      </c>
      <c r="IJ243" s="227"/>
    </row>
    <row r="244" spans="1:260" s="237" customFormat="1" ht="15" x14ac:dyDescent="0.25">
      <c r="A244" s="285"/>
      <c r="B244" s="275" t="s">
        <v>652</v>
      </c>
      <c r="C244" s="478" t="s">
        <v>653</v>
      </c>
      <c r="D244" s="478"/>
      <c r="E244" s="478"/>
      <c r="F244" s="478"/>
      <c r="G244" s="478"/>
      <c r="H244" s="276" t="s">
        <v>460</v>
      </c>
      <c r="I244" s="289">
        <v>60</v>
      </c>
      <c r="J244" s="277"/>
      <c r="K244" s="289">
        <v>60</v>
      </c>
      <c r="L244" s="279"/>
      <c r="M244" s="277"/>
      <c r="N244" s="279"/>
      <c r="O244" s="277"/>
      <c r="P244" s="284">
        <v>922.6</v>
      </c>
      <c r="HY244" s="227"/>
      <c r="HZ244" s="227"/>
      <c r="IA244" s="227"/>
      <c r="IB244" s="227"/>
      <c r="IC244" s="227"/>
      <c r="ID244" s="227"/>
      <c r="IE244" s="239"/>
      <c r="IF244" s="239"/>
      <c r="IG244" s="239"/>
      <c r="IH244" s="227"/>
      <c r="II244" s="239" t="s">
        <v>653</v>
      </c>
      <c r="IJ244" s="227"/>
    </row>
    <row r="245" spans="1:260" s="237" customFormat="1" ht="15" x14ac:dyDescent="0.25">
      <c r="A245" s="247"/>
      <c r="B245" s="242"/>
      <c r="C245" s="509" t="s">
        <v>473</v>
      </c>
      <c r="D245" s="509"/>
      <c r="E245" s="509"/>
      <c r="F245" s="509"/>
      <c r="G245" s="509"/>
      <c r="H245" s="331"/>
      <c r="I245" s="332"/>
      <c r="J245" s="332"/>
      <c r="K245" s="332"/>
      <c r="L245" s="334"/>
      <c r="M245" s="332"/>
      <c r="N245" s="337">
        <v>4692.21</v>
      </c>
      <c r="O245" s="332"/>
      <c r="P245" s="338">
        <v>4645.29</v>
      </c>
      <c r="HY245" s="227"/>
      <c r="HZ245" s="227"/>
      <c r="IA245" s="227"/>
      <c r="IB245" s="227"/>
      <c r="IC245" s="227"/>
      <c r="ID245" s="227"/>
      <c r="IE245" s="239"/>
      <c r="IF245" s="239"/>
      <c r="IG245" s="239"/>
      <c r="IH245" s="227"/>
      <c r="II245" s="239"/>
      <c r="IJ245" s="227" t="s">
        <v>473</v>
      </c>
    </row>
    <row r="246" spans="1:260" s="237" customFormat="1" ht="0.75" customHeight="1" x14ac:dyDescent="0.25">
      <c r="A246" s="298"/>
      <c r="B246" s="299"/>
      <c r="C246" s="299"/>
      <c r="D246" s="299"/>
      <c r="E246" s="299"/>
      <c r="F246" s="299"/>
      <c r="G246" s="299"/>
      <c r="H246" s="300"/>
      <c r="I246" s="301"/>
      <c r="J246" s="301"/>
      <c r="K246" s="301"/>
      <c r="L246" s="302"/>
      <c r="M246" s="301"/>
      <c r="N246" s="302"/>
      <c r="O246" s="301"/>
      <c r="P246" s="303"/>
      <c r="HY246" s="227"/>
      <c r="HZ246" s="227"/>
      <c r="IA246" s="227"/>
      <c r="IB246" s="227"/>
      <c r="IC246" s="227"/>
      <c r="ID246" s="227"/>
      <c r="IE246" s="239"/>
      <c r="IF246" s="239"/>
      <c r="IG246" s="239"/>
      <c r="IH246" s="227"/>
      <c r="II246" s="239"/>
      <c r="IJ246" s="227"/>
    </row>
    <row r="247" spans="1:260" s="237" customFormat="1" ht="15" x14ac:dyDescent="0.25">
      <c r="A247" s="329" t="s">
        <v>359</v>
      </c>
      <c r="B247" s="330" t="s">
        <v>513</v>
      </c>
      <c r="C247" s="508" t="s">
        <v>678</v>
      </c>
      <c r="D247" s="508"/>
      <c r="E247" s="508"/>
      <c r="F247" s="508"/>
      <c r="G247" s="508"/>
      <c r="H247" s="331" t="s">
        <v>535</v>
      </c>
      <c r="I247" s="332">
        <v>3</v>
      </c>
      <c r="J247" s="333">
        <v>1</v>
      </c>
      <c r="K247" s="333">
        <v>3</v>
      </c>
      <c r="L247" s="334"/>
      <c r="M247" s="332"/>
      <c r="N247" s="340">
        <v>7241.14</v>
      </c>
      <c r="O247" s="332"/>
      <c r="P247" s="338">
        <v>21723.42</v>
      </c>
      <c r="HY247" s="227"/>
      <c r="HZ247" s="227" t="s">
        <v>678</v>
      </c>
      <c r="IA247" s="227" t="s">
        <v>504</v>
      </c>
      <c r="IB247" s="227" t="s">
        <v>504</v>
      </c>
      <c r="IC247" s="227" t="s">
        <v>504</v>
      </c>
      <c r="ID247" s="227" t="s">
        <v>504</v>
      </c>
      <c r="IE247" s="239"/>
      <c r="IF247" s="239"/>
      <c r="IG247" s="239"/>
      <c r="IH247" s="227"/>
      <c r="II247" s="239"/>
      <c r="IJ247" s="227"/>
    </row>
    <row r="248" spans="1:260" s="237" customFormat="1" ht="15" x14ac:dyDescent="0.25">
      <c r="A248" s="247"/>
      <c r="B248" s="242"/>
      <c r="C248" s="476" t="s">
        <v>656</v>
      </c>
      <c r="D248" s="476"/>
      <c r="E248" s="476"/>
      <c r="F248" s="476"/>
      <c r="G248" s="476"/>
      <c r="H248" s="476"/>
      <c r="I248" s="476"/>
      <c r="J248" s="476"/>
      <c r="K248" s="476"/>
      <c r="L248" s="476"/>
      <c r="M248" s="476"/>
      <c r="N248" s="476"/>
      <c r="O248" s="476"/>
      <c r="P248" s="510"/>
      <c r="HY248" s="227"/>
      <c r="HZ248" s="227"/>
      <c r="IA248" s="227"/>
      <c r="IB248" s="227"/>
      <c r="IC248" s="227"/>
      <c r="ID248" s="227"/>
      <c r="IE248" s="239"/>
      <c r="IF248" s="239"/>
      <c r="IG248" s="239"/>
      <c r="IH248" s="227"/>
      <c r="II248" s="239"/>
      <c r="IJ248" s="227"/>
      <c r="IK248" s="221" t="s">
        <v>656</v>
      </c>
      <c r="IL248" s="221" t="s">
        <v>504</v>
      </c>
      <c r="IM248" s="221" t="s">
        <v>504</v>
      </c>
      <c r="IN248" s="221" t="s">
        <v>504</v>
      </c>
      <c r="IO248" s="221" t="s">
        <v>504</v>
      </c>
      <c r="IP248" s="221" t="s">
        <v>504</v>
      </c>
      <c r="IQ248" s="221" t="s">
        <v>504</v>
      </c>
      <c r="IR248" s="221" t="s">
        <v>504</v>
      </c>
      <c r="IS248" s="221" t="s">
        <v>504</v>
      </c>
      <c r="IT248" s="221" t="s">
        <v>504</v>
      </c>
      <c r="IU248" s="221" t="s">
        <v>504</v>
      </c>
      <c r="IV248" s="221" t="s">
        <v>504</v>
      </c>
      <c r="IW248" s="221" t="s">
        <v>504</v>
      </c>
      <c r="IX248" s="221" t="s">
        <v>504</v>
      </c>
    </row>
    <row r="249" spans="1:260" s="237" customFormat="1" ht="15" x14ac:dyDescent="0.25">
      <c r="A249" s="290"/>
      <c r="B249" s="268"/>
      <c r="C249" s="476" t="s">
        <v>679</v>
      </c>
      <c r="D249" s="476"/>
      <c r="E249" s="476"/>
      <c r="F249" s="476"/>
      <c r="G249" s="476"/>
      <c r="H249" s="476"/>
      <c r="I249" s="476"/>
      <c r="J249" s="476"/>
      <c r="K249" s="476"/>
      <c r="L249" s="476"/>
      <c r="M249" s="476"/>
      <c r="N249" s="476"/>
      <c r="O249" s="476"/>
      <c r="P249" s="510"/>
      <c r="HY249" s="227"/>
      <c r="HZ249" s="227"/>
      <c r="IA249" s="227"/>
      <c r="IB249" s="227"/>
      <c r="IC249" s="227"/>
      <c r="ID249" s="227"/>
      <c r="IE249" s="239"/>
      <c r="IF249" s="239"/>
      <c r="IG249" s="239"/>
      <c r="IH249" s="227"/>
      <c r="II249" s="239"/>
      <c r="IJ249" s="227"/>
      <c r="IZ249" s="221" t="s">
        <v>679</v>
      </c>
    </row>
    <row r="250" spans="1:260" s="237" customFormat="1" ht="15" x14ac:dyDescent="0.25">
      <c r="A250" s="247"/>
      <c r="B250" s="242"/>
      <c r="C250" s="509" t="s">
        <v>473</v>
      </c>
      <c r="D250" s="509"/>
      <c r="E250" s="509"/>
      <c r="F250" s="509"/>
      <c r="G250" s="509"/>
      <c r="H250" s="331"/>
      <c r="I250" s="332"/>
      <c r="J250" s="332"/>
      <c r="K250" s="332"/>
      <c r="L250" s="334"/>
      <c r="M250" s="332"/>
      <c r="N250" s="334"/>
      <c r="O250" s="332"/>
      <c r="P250" s="338">
        <v>21723.42</v>
      </c>
      <c r="HY250" s="227"/>
      <c r="HZ250" s="227"/>
      <c r="IA250" s="227"/>
      <c r="IB250" s="227"/>
      <c r="IC250" s="227"/>
      <c r="ID250" s="227"/>
      <c r="IE250" s="239"/>
      <c r="IF250" s="239"/>
      <c r="IG250" s="239"/>
      <c r="IH250" s="227"/>
      <c r="II250" s="239"/>
      <c r="IJ250" s="227" t="s">
        <v>473</v>
      </c>
    </row>
    <row r="251" spans="1:260" s="237" customFormat="1" ht="0.75" customHeight="1" x14ac:dyDescent="0.25">
      <c r="A251" s="298"/>
      <c r="B251" s="299"/>
      <c r="C251" s="299"/>
      <c r="D251" s="299"/>
      <c r="E251" s="299"/>
      <c r="F251" s="299"/>
      <c r="G251" s="299"/>
      <c r="H251" s="300"/>
      <c r="I251" s="301"/>
      <c r="J251" s="301"/>
      <c r="K251" s="301"/>
      <c r="L251" s="302"/>
      <c r="M251" s="301"/>
      <c r="N251" s="302"/>
      <c r="O251" s="301"/>
      <c r="P251" s="303"/>
      <c r="HY251" s="227"/>
      <c r="HZ251" s="227"/>
      <c r="IA251" s="227"/>
      <c r="IB251" s="227"/>
      <c r="IC251" s="227"/>
      <c r="ID251" s="227"/>
      <c r="IE251" s="239"/>
      <c r="IF251" s="239"/>
      <c r="IG251" s="239"/>
      <c r="IH251" s="227"/>
      <c r="II251" s="239"/>
      <c r="IJ251" s="227"/>
    </row>
    <row r="252" spans="1:260" s="237" customFormat="1" ht="15" x14ac:dyDescent="0.25">
      <c r="A252" s="329" t="s">
        <v>389</v>
      </c>
      <c r="B252" s="330" t="s">
        <v>608</v>
      </c>
      <c r="C252" s="508" t="s">
        <v>479</v>
      </c>
      <c r="D252" s="508"/>
      <c r="E252" s="508"/>
      <c r="F252" s="508"/>
      <c r="G252" s="508"/>
      <c r="H252" s="331" t="s">
        <v>604</v>
      </c>
      <c r="I252" s="332">
        <v>1</v>
      </c>
      <c r="J252" s="333">
        <v>1</v>
      </c>
      <c r="K252" s="333">
        <v>1</v>
      </c>
      <c r="L252" s="334"/>
      <c r="M252" s="332"/>
      <c r="N252" s="335"/>
      <c r="O252" s="332"/>
      <c r="P252" s="336"/>
      <c r="HY252" s="227"/>
      <c r="HZ252" s="227" t="s">
        <v>479</v>
      </c>
      <c r="IA252" s="227" t="s">
        <v>504</v>
      </c>
      <c r="IB252" s="227" t="s">
        <v>504</v>
      </c>
      <c r="IC252" s="227" t="s">
        <v>504</v>
      </c>
      <c r="ID252" s="227" t="s">
        <v>504</v>
      </c>
      <c r="IE252" s="239"/>
      <c r="IF252" s="239"/>
      <c r="IG252" s="239"/>
      <c r="IH252" s="227"/>
      <c r="II252" s="239"/>
      <c r="IJ252" s="227"/>
    </row>
    <row r="253" spans="1:260" s="237" customFormat="1" ht="15" x14ac:dyDescent="0.25">
      <c r="A253" s="274"/>
      <c r="B253" s="275" t="s">
        <v>65</v>
      </c>
      <c r="C253" s="478" t="s">
        <v>536</v>
      </c>
      <c r="D253" s="478"/>
      <c r="E253" s="478"/>
      <c r="F253" s="478"/>
      <c r="G253" s="478"/>
      <c r="H253" s="276" t="s">
        <v>474</v>
      </c>
      <c r="I253" s="277"/>
      <c r="J253" s="277"/>
      <c r="K253" s="278">
        <v>7.42</v>
      </c>
      <c r="L253" s="279"/>
      <c r="M253" s="277"/>
      <c r="N253" s="279"/>
      <c r="O253" s="277"/>
      <c r="P253" s="280">
        <v>2654.88</v>
      </c>
      <c r="HY253" s="227"/>
      <c r="HZ253" s="227"/>
      <c r="IA253" s="227"/>
      <c r="IB253" s="227"/>
      <c r="IC253" s="227"/>
      <c r="ID253" s="227"/>
      <c r="IE253" s="239" t="s">
        <v>536</v>
      </c>
      <c r="IF253" s="239"/>
      <c r="IG253" s="239"/>
      <c r="IH253" s="227"/>
      <c r="II253" s="239"/>
      <c r="IJ253" s="227"/>
    </row>
    <row r="254" spans="1:260" s="237" customFormat="1" ht="15" x14ac:dyDescent="0.25">
      <c r="A254" s="281"/>
      <c r="B254" s="275" t="s">
        <v>609</v>
      </c>
      <c r="C254" s="478" t="s">
        <v>610</v>
      </c>
      <c r="D254" s="478"/>
      <c r="E254" s="478"/>
      <c r="F254" s="478"/>
      <c r="G254" s="478"/>
      <c r="H254" s="276" t="s">
        <v>474</v>
      </c>
      <c r="I254" s="278">
        <v>7.42</v>
      </c>
      <c r="J254" s="277"/>
      <c r="K254" s="278">
        <v>7.42</v>
      </c>
      <c r="L254" s="228"/>
      <c r="M254" s="231"/>
      <c r="N254" s="282">
        <v>357.8</v>
      </c>
      <c r="O254" s="277"/>
      <c r="P254" s="280">
        <v>2654.88</v>
      </c>
      <c r="Q254" s="283"/>
      <c r="R254" s="283"/>
      <c r="HY254" s="227"/>
      <c r="HZ254" s="227"/>
      <c r="IA254" s="227"/>
      <c r="IB254" s="227"/>
      <c r="IC254" s="227"/>
      <c r="ID254" s="227"/>
      <c r="IE254" s="239"/>
      <c r="IF254" s="239" t="s">
        <v>610</v>
      </c>
      <c r="IG254" s="239"/>
      <c r="IH254" s="227"/>
      <c r="II254" s="239"/>
      <c r="IJ254" s="227"/>
    </row>
    <row r="255" spans="1:260" s="237" customFormat="1" ht="15" x14ac:dyDescent="0.25">
      <c r="A255" s="274"/>
      <c r="B255" s="275" t="s">
        <v>63</v>
      </c>
      <c r="C255" s="478" t="s">
        <v>475</v>
      </c>
      <c r="D255" s="478"/>
      <c r="E255" s="478"/>
      <c r="F255" s="478"/>
      <c r="G255" s="478"/>
      <c r="H255" s="276"/>
      <c r="I255" s="277"/>
      <c r="J255" s="277"/>
      <c r="K255" s="277"/>
      <c r="L255" s="279"/>
      <c r="M255" s="277"/>
      <c r="N255" s="279"/>
      <c r="O255" s="277"/>
      <c r="P255" s="280">
        <v>1225.48</v>
      </c>
      <c r="HY255" s="227"/>
      <c r="HZ255" s="227"/>
      <c r="IA255" s="227"/>
      <c r="IB255" s="227"/>
      <c r="IC255" s="227"/>
      <c r="ID255" s="227"/>
      <c r="IE255" s="239" t="s">
        <v>475</v>
      </c>
      <c r="IF255" s="239"/>
      <c r="IG255" s="239"/>
      <c r="IH255" s="227"/>
      <c r="II255" s="239"/>
      <c r="IJ255" s="227"/>
    </row>
    <row r="256" spans="1:260" s="237" customFormat="1" ht="15" x14ac:dyDescent="0.25">
      <c r="A256" s="274"/>
      <c r="B256" s="275"/>
      <c r="C256" s="478" t="s">
        <v>539</v>
      </c>
      <c r="D256" s="478"/>
      <c r="E256" s="478"/>
      <c r="F256" s="478"/>
      <c r="G256" s="478"/>
      <c r="H256" s="276" t="s">
        <v>474</v>
      </c>
      <c r="I256" s="277"/>
      <c r="J256" s="277"/>
      <c r="K256" s="278">
        <v>1.02</v>
      </c>
      <c r="L256" s="279"/>
      <c r="M256" s="277"/>
      <c r="N256" s="279"/>
      <c r="O256" s="277"/>
      <c r="P256" s="284">
        <v>421.03</v>
      </c>
      <c r="HY256" s="227"/>
      <c r="HZ256" s="227"/>
      <c r="IA256" s="227"/>
      <c r="IB256" s="227"/>
      <c r="IC256" s="227"/>
      <c r="ID256" s="227"/>
      <c r="IE256" s="239" t="s">
        <v>539</v>
      </c>
      <c r="IF256" s="239"/>
      <c r="IG256" s="239"/>
      <c r="IH256" s="227"/>
      <c r="II256" s="239"/>
      <c r="IJ256" s="227"/>
    </row>
    <row r="257" spans="1:244" s="237" customFormat="1" ht="15" x14ac:dyDescent="0.25">
      <c r="A257" s="281"/>
      <c r="B257" s="275" t="s">
        <v>572</v>
      </c>
      <c r="C257" s="478" t="s">
        <v>573</v>
      </c>
      <c r="D257" s="478"/>
      <c r="E257" s="478"/>
      <c r="F257" s="478"/>
      <c r="G257" s="478"/>
      <c r="H257" s="276" t="s">
        <v>647</v>
      </c>
      <c r="I257" s="278">
        <v>0.61</v>
      </c>
      <c r="J257" s="277"/>
      <c r="K257" s="278">
        <v>0.61</v>
      </c>
      <c r="L257" s="228"/>
      <c r="M257" s="231"/>
      <c r="N257" s="282">
        <v>1607.46</v>
      </c>
      <c r="O257" s="277"/>
      <c r="P257" s="280">
        <v>980.55</v>
      </c>
      <c r="Q257" s="283"/>
      <c r="R257" s="283"/>
      <c r="HY257" s="227"/>
      <c r="HZ257" s="227"/>
      <c r="IA257" s="227"/>
      <c r="IB257" s="227"/>
      <c r="IC257" s="227"/>
      <c r="ID257" s="227"/>
      <c r="IE257" s="239"/>
      <c r="IF257" s="239" t="s">
        <v>573</v>
      </c>
      <c r="IG257" s="239"/>
      <c r="IH257" s="227"/>
      <c r="II257" s="239"/>
      <c r="IJ257" s="227"/>
    </row>
    <row r="258" spans="1:244" s="237" customFormat="1" ht="15" x14ac:dyDescent="0.25">
      <c r="A258" s="285"/>
      <c r="B258" s="275" t="s">
        <v>574</v>
      </c>
      <c r="C258" s="478" t="s">
        <v>575</v>
      </c>
      <c r="D258" s="478"/>
      <c r="E258" s="478"/>
      <c r="F258" s="478"/>
      <c r="G258" s="478"/>
      <c r="H258" s="276" t="s">
        <v>474</v>
      </c>
      <c r="I258" s="278">
        <v>0.61</v>
      </c>
      <c r="J258" s="277"/>
      <c r="K258" s="278">
        <v>0.61</v>
      </c>
      <c r="L258" s="279"/>
      <c r="M258" s="277"/>
      <c r="N258" s="286">
        <v>460.03</v>
      </c>
      <c r="O258" s="277"/>
      <c r="P258" s="284">
        <v>280.62</v>
      </c>
      <c r="HY258" s="227"/>
      <c r="HZ258" s="227"/>
      <c r="IA258" s="227"/>
      <c r="IB258" s="227"/>
      <c r="IC258" s="227"/>
      <c r="ID258" s="227"/>
      <c r="IE258" s="239"/>
      <c r="IF258" s="239"/>
      <c r="IG258" s="239" t="s">
        <v>575</v>
      </c>
      <c r="IH258" s="227"/>
      <c r="II258" s="239"/>
      <c r="IJ258" s="227"/>
    </row>
    <row r="259" spans="1:244" s="237" customFormat="1" ht="15" x14ac:dyDescent="0.25">
      <c r="A259" s="281"/>
      <c r="B259" s="275" t="s">
        <v>544</v>
      </c>
      <c r="C259" s="478" t="s">
        <v>545</v>
      </c>
      <c r="D259" s="478"/>
      <c r="E259" s="478"/>
      <c r="F259" s="478"/>
      <c r="G259" s="478"/>
      <c r="H259" s="276" t="s">
        <v>647</v>
      </c>
      <c r="I259" s="278">
        <v>0.41</v>
      </c>
      <c r="J259" s="277"/>
      <c r="K259" s="278">
        <v>0.41</v>
      </c>
      <c r="L259" s="248">
        <v>477.92</v>
      </c>
      <c r="M259" s="232">
        <v>1.25</v>
      </c>
      <c r="N259" s="282">
        <v>597.4</v>
      </c>
      <c r="O259" s="277"/>
      <c r="P259" s="280">
        <v>244.93</v>
      </c>
      <c r="Q259" s="283"/>
      <c r="R259" s="283"/>
      <c r="HY259" s="227"/>
      <c r="HZ259" s="227"/>
      <c r="IA259" s="227"/>
      <c r="IB259" s="227"/>
      <c r="IC259" s="227"/>
      <c r="ID259" s="227"/>
      <c r="IE259" s="239"/>
      <c r="IF259" s="239" t="s">
        <v>545</v>
      </c>
      <c r="IG259" s="239"/>
      <c r="IH259" s="227"/>
      <c r="II259" s="239"/>
      <c r="IJ259" s="227"/>
    </row>
    <row r="260" spans="1:244" s="237" customFormat="1" ht="15" x14ac:dyDescent="0.25">
      <c r="A260" s="285"/>
      <c r="B260" s="275" t="s">
        <v>546</v>
      </c>
      <c r="C260" s="478" t="s">
        <v>547</v>
      </c>
      <c r="D260" s="478"/>
      <c r="E260" s="478"/>
      <c r="F260" s="478"/>
      <c r="G260" s="478"/>
      <c r="H260" s="276" t="s">
        <v>474</v>
      </c>
      <c r="I260" s="278">
        <v>0.41</v>
      </c>
      <c r="J260" s="277"/>
      <c r="K260" s="278">
        <v>0.41</v>
      </c>
      <c r="L260" s="279"/>
      <c r="M260" s="277"/>
      <c r="N260" s="286">
        <v>342.46</v>
      </c>
      <c r="O260" s="277"/>
      <c r="P260" s="284">
        <v>140.41</v>
      </c>
      <c r="HY260" s="227"/>
      <c r="HZ260" s="227"/>
      <c r="IA260" s="227"/>
      <c r="IB260" s="227"/>
      <c r="IC260" s="227"/>
      <c r="ID260" s="227"/>
      <c r="IE260" s="239"/>
      <c r="IF260" s="239"/>
      <c r="IG260" s="239" t="s">
        <v>547</v>
      </c>
      <c r="IH260" s="227"/>
      <c r="II260" s="239"/>
      <c r="IJ260" s="227"/>
    </row>
    <row r="261" spans="1:244" s="237" customFormat="1" ht="15" x14ac:dyDescent="0.25">
      <c r="A261" s="274"/>
      <c r="B261" s="275" t="s">
        <v>61</v>
      </c>
      <c r="C261" s="478" t="s">
        <v>478</v>
      </c>
      <c r="D261" s="478"/>
      <c r="E261" s="478"/>
      <c r="F261" s="478"/>
      <c r="G261" s="478"/>
      <c r="H261" s="276"/>
      <c r="I261" s="277"/>
      <c r="J261" s="277"/>
      <c r="K261" s="277"/>
      <c r="L261" s="279"/>
      <c r="M261" s="277"/>
      <c r="N261" s="279"/>
      <c r="O261" s="277"/>
      <c r="P261" s="284">
        <v>29.87</v>
      </c>
      <c r="HY261" s="227"/>
      <c r="HZ261" s="227"/>
      <c r="IA261" s="227"/>
      <c r="IB261" s="227"/>
      <c r="IC261" s="227"/>
      <c r="ID261" s="227"/>
      <c r="IE261" s="239" t="s">
        <v>478</v>
      </c>
      <c r="IF261" s="239"/>
      <c r="IG261" s="239"/>
      <c r="IH261" s="227"/>
      <c r="II261" s="239"/>
      <c r="IJ261" s="227"/>
    </row>
    <row r="262" spans="1:244" s="237" customFormat="1" ht="15" x14ac:dyDescent="0.25">
      <c r="A262" s="281"/>
      <c r="B262" s="275" t="s">
        <v>548</v>
      </c>
      <c r="C262" s="478" t="s">
        <v>549</v>
      </c>
      <c r="D262" s="478"/>
      <c r="E262" s="478"/>
      <c r="F262" s="478"/>
      <c r="G262" s="478"/>
      <c r="H262" s="276" t="s">
        <v>550</v>
      </c>
      <c r="I262" s="278">
        <v>0.01</v>
      </c>
      <c r="J262" s="277"/>
      <c r="K262" s="278">
        <v>0.01</v>
      </c>
      <c r="L262" s="248">
        <v>238.29</v>
      </c>
      <c r="M262" s="232">
        <v>1.56</v>
      </c>
      <c r="N262" s="282">
        <v>371.73</v>
      </c>
      <c r="O262" s="277"/>
      <c r="P262" s="280">
        <v>3.72</v>
      </c>
      <c r="Q262" s="283"/>
      <c r="R262" s="283"/>
      <c r="HY262" s="227"/>
      <c r="HZ262" s="227"/>
      <c r="IA262" s="227"/>
      <c r="IB262" s="227"/>
      <c r="IC262" s="227"/>
      <c r="ID262" s="227"/>
      <c r="IE262" s="239"/>
      <c r="IF262" s="239" t="s">
        <v>549</v>
      </c>
      <c r="IG262" s="239"/>
      <c r="IH262" s="227"/>
      <c r="II262" s="239"/>
      <c r="IJ262" s="227"/>
    </row>
    <row r="263" spans="1:244" s="237" customFormat="1" ht="15" x14ac:dyDescent="0.25">
      <c r="A263" s="281"/>
      <c r="B263" s="275" t="s">
        <v>551</v>
      </c>
      <c r="C263" s="478" t="s">
        <v>552</v>
      </c>
      <c r="D263" s="478"/>
      <c r="E263" s="478"/>
      <c r="F263" s="478"/>
      <c r="G263" s="478"/>
      <c r="H263" s="276" t="s">
        <v>550</v>
      </c>
      <c r="I263" s="278">
        <v>0.03</v>
      </c>
      <c r="J263" s="277"/>
      <c r="K263" s="278">
        <v>0.03</v>
      </c>
      <c r="L263" s="248">
        <v>58.53</v>
      </c>
      <c r="M263" s="232">
        <v>1.56</v>
      </c>
      <c r="N263" s="282">
        <v>91.31</v>
      </c>
      <c r="O263" s="277"/>
      <c r="P263" s="280">
        <v>2.74</v>
      </c>
      <c r="Q263" s="283"/>
      <c r="R263" s="283"/>
      <c r="HY263" s="227"/>
      <c r="HZ263" s="227"/>
      <c r="IA263" s="227"/>
      <c r="IB263" s="227"/>
      <c r="IC263" s="227"/>
      <c r="ID263" s="227"/>
      <c r="IE263" s="239"/>
      <c r="IF263" s="239" t="s">
        <v>552</v>
      </c>
      <c r="IG263" s="239"/>
      <c r="IH263" s="227"/>
      <c r="II263" s="239"/>
      <c r="IJ263" s="227"/>
    </row>
    <row r="264" spans="1:244" s="237" customFormat="1" ht="15" x14ac:dyDescent="0.25">
      <c r="A264" s="281"/>
      <c r="B264" s="275" t="s">
        <v>553</v>
      </c>
      <c r="C264" s="478" t="s">
        <v>554</v>
      </c>
      <c r="D264" s="478"/>
      <c r="E264" s="478"/>
      <c r="F264" s="478"/>
      <c r="G264" s="478"/>
      <c r="H264" s="276" t="s">
        <v>550</v>
      </c>
      <c r="I264" s="278">
        <v>0.02</v>
      </c>
      <c r="J264" s="277"/>
      <c r="K264" s="278">
        <v>0.02</v>
      </c>
      <c r="L264" s="248">
        <v>56.11</v>
      </c>
      <c r="M264" s="232">
        <v>1.47</v>
      </c>
      <c r="N264" s="282">
        <v>82.48</v>
      </c>
      <c r="O264" s="277"/>
      <c r="P264" s="280">
        <v>1.65</v>
      </c>
      <c r="Q264" s="283"/>
      <c r="R264" s="283"/>
      <c r="HY264" s="227"/>
      <c r="HZ264" s="227"/>
      <c r="IA264" s="227"/>
      <c r="IB264" s="227"/>
      <c r="IC264" s="227"/>
      <c r="ID264" s="227"/>
      <c r="IE264" s="239"/>
      <c r="IF264" s="239" t="s">
        <v>554</v>
      </c>
      <c r="IG264" s="239"/>
      <c r="IH264" s="227"/>
      <c r="II264" s="239"/>
      <c r="IJ264" s="227"/>
    </row>
    <row r="265" spans="1:244" s="237" customFormat="1" ht="15" x14ac:dyDescent="0.25">
      <c r="A265" s="281"/>
      <c r="B265" s="275" t="s">
        <v>557</v>
      </c>
      <c r="C265" s="478" t="s">
        <v>558</v>
      </c>
      <c r="D265" s="478"/>
      <c r="E265" s="478"/>
      <c r="F265" s="478"/>
      <c r="G265" s="478"/>
      <c r="H265" s="276" t="s">
        <v>476</v>
      </c>
      <c r="I265" s="288">
        <v>1E-4</v>
      </c>
      <c r="J265" s="277"/>
      <c r="K265" s="288">
        <v>1E-4</v>
      </c>
      <c r="L265" s="228"/>
      <c r="M265" s="231"/>
      <c r="N265" s="282">
        <v>99070.83</v>
      </c>
      <c r="O265" s="277"/>
      <c r="P265" s="280">
        <v>9.91</v>
      </c>
      <c r="Q265" s="283"/>
      <c r="R265" s="283"/>
      <c r="HY265" s="227"/>
      <c r="HZ265" s="227"/>
      <c r="IA265" s="227"/>
      <c r="IB265" s="227"/>
      <c r="IC265" s="227"/>
      <c r="ID265" s="227"/>
      <c r="IE265" s="239"/>
      <c r="IF265" s="239" t="s">
        <v>558</v>
      </c>
      <c r="IG265" s="239"/>
      <c r="IH265" s="227"/>
      <c r="II265" s="239"/>
      <c r="IJ265" s="227"/>
    </row>
    <row r="266" spans="1:244" s="237" customFormat="1" ht="15" x14ac:dyDescent="0.25">
      <c r="A266" s="281"/>
      <c r="B266" s="275" t="s">
        <v>605</v>
      </c>
      <c r="C266" s="478" t="s">
        <v>606</v>
      </c>
      <c r="D266" s="478"/>
      <c r="E266" s="478"/>
      <c r="F266" s="478"/>
      <c r="G266" s="478"/>
      <c r="H266" s="276" t="s">
        <v>550</v>
      </c>
      <c r="I266" s="278">
        <v>0.12</v>
      </c>
      <c r="J266" s="277"/>
      <c r="K266" s="278">
        <v>0.12</v>
      </c>
      <c r="L266" s="248">
        <v>60.6</v>
      </c>
      <c r="M266" s="232">
        <v>1.63</v>
      </c>
      <c r="N266" s="282">
        <v>98.78</v>
      </c>
      <c r="O266" s="277"/>
      <c r="P266" s="280">
        <v>11.85</v>
      </c>
      <c r="Q266" s="283"/>
      <c r="R266" s="283"/>
      <c r="HY266" s="227"/>
      <c r="HZ266" s="227"/>
      <c r="IA266" s="227"/>
      <c r="IB266" s="227"/>
      <c r="IC266" s="227"/>
      <c r="ID266" s="227"/>
      <c r="IE266" s="239"/>
      <c r="IF266" s="239" t="s">
        <v>606</v>
      </c>
      <c r="IG266" s="239"/>
      <c r="IH266" s="227"/>
      <c r="II266" s="239"/>
      <c r="IJ266" s="227"/>
    </row>
    <row r="267" spans="1:244" s="237" customFormat="1" ht="15" x14ac:dyDescent="0.25">
      <c r="A267" s="244"/>
      <c r="B267" s="245"/>
      <c r="C267" s="509" t="s">
        <v>648</v>
      </c>
      <c r="D267" s="509"/>
      <c r="E267" s="509"/>
      <c r="F267" s="509"/>
      <c r="G267" s="509"/>
      <c r="H267" s="331"/>
      <c r="I267" s="332"/>
      <c r="J267" s="332"/>
      <c r="K267" s="332"/>
      <c r="L267" s="334"/>
      <c r="M267" s="332"/>
      <c r="N267" s="337"/>
      <c r="O267" s="332"/>
      <c r="P267" s="338">
        <v>4331.26</v>
      </c>
      <c r="Q267" s="283"/>
      <c r="R267" s="283"/>
      <c r="HY267" s="227"/>
      <c r="HZ267" s="227"/>
      <c r="IA267" s="227"/>
      <c r="IB267" s="227"/>
      <c r="IC267" s="227"/>
      <c r="ID267" s="227"/>
      <c r="IE267" s="239"/>
      <c r="IF267" s="239"/>
      <c r="IG267" s="239"/>
      <c r="IH267" s="227" t="s">
        <v>648</v>
      </c>
      <c r="II267" s="239"/>
      <c r="IJ267" s="227"/>
    </row>
    <row r="268" spans="1:244" s="237" customFormat="1" ht="15" x14ac:dyDescent="0.25">
      <c r="A268" s="285"/>
      <c r="B268" s="275"/>
      <c r="C268" s="478" t="s">
        <v>649</v>
      </c>
      <c r="D268" s="478"/>
      <c r="E268" s="478"/>
      <c r="F268" s="478"/>
      <c r="G268" s="478"/>
      <c r="H268" s="276"/>
      <c r="I268" s="277"/>
      <c r="J268" s="277"/>
      <c r="K268" s="277"/>
      <c r="L268" s="279"/>
      <c r="M268" s="277"/>
      <c r="N268" s="279"/>
      <c r="O268" s="277"/>
      <c r="P268" s="280">
        <v>3075.91</v>
      </c>
      <c r="HY268" s="227"/>
      <c r="HZ268" s="227"/>
      <c r="IA268" s="227"/>
      <c r="IB268" s="227"/>
      <c r="IC268" s="227"/>
      <c r="ID268" s="227"/>
      <c r="IE268" s="239"/>
      <c r="IF268" s="239"/>
      <c r="IG268" s="239"/>
      <c r="IH268" s="227"/>
      <c r="II268" s="239" t="s">
        <v>649</v>
      </c>
      <c r="IJ268" s="227"/>
    </row>
    <row r="269" spans="1:244" s="237" customFormat="1" ht="15" x14ac:dyDescent="0.25">
      <c r="A269" s="285"/>
      <c r="B269" s="275" t="s">
        <v>650</v>
      </c>
      <c r="C269" s="478" t="s">
        <v>651</v>
      </c>
      <c r="D269" s="478"/>
      <c r="E269" s="478"/>
      <c r="F269" s="478"/>
      <c r="G269" s="478"/>
      <c r="H269" s="276" t="s">
        <v>460</v>
      </c>
      <c r="I269" s="289">
        <v>103</v>
      </c>
      <c r="J269" s="277"/>
      <c r="K269" s="289">
        <v>103</v>
      </c>
      <c r="L269" s="279"/>
      <c r="M269" s="277"/>
      <c r="N269" s="279"/>
      <c r="O269" s="277"/>
      <c r="P269" s="280">
        <v>3168.19</v>
      </c>
      <c r="HY269" s="227"/>
      <c r="HZ269" s="227"/>
      <c r="IA269" s="227"/>
      <c r="IB269" s="227"/>
      <c r="IC269" s="227"/>
      <c r="ID269" s="227"/>
      <c r="IE269" s="239"/>
      <c r="IF269" s="239"/>
      <c r="IG269" s="239"/>
      <c r="IH269" s="227"/>
      <c r="II269" s="239" t="s">
        <v>651</v>
      </c>
      <c r="IJ269" s="227"/>
    </row>
    <row r="270" spans="1:244" s="237" customFormat="1" ht="15" x14ac:dyDescent="0.25">
      <c r="A270" s="285"/>
      <c r="B270" s="275" t="s">
        <v>652</v>
      </c>
      <c r="C270" s="478" t="s">
        <v>653</v>
      </c>
      <c r="D270" s="478"/>
      <c r="E270" s="478"/>
      <c r="F270" s="478"/>
      <c r="G270" s="478"/>
      <c r="H270" s="276" t="s">
        <v>460</v>
      </c>
      <c r="I270" s="289">
        <v>60</v>
      </c>
      <c r="J270" s="277"/>
      <c r="K270" s="289">
        <v>60</v>
      </c>
      <c r="L270" s="279"/>
      <c r="M270" s="277"/>
      <c r="N270" s="279"/>
      <c r="O270" s="277"/>
      <c r="P270" s="280">
        <v>1845.55</v>
      </c>
      <c r="HY270" s="227"/>
      <c r="HZ270" s="227"/>
      <c r="IA270" s="227"/>
      <c r="IB270" s="227"/>
      <c r="IC270" s="227"/>
      <c r="ID270" s="227"/>
      <c r="IE270" s="239"/>
      <c r="IF270" s="239"/>
      <c r="IG270" s="239"/>
      <c r="IH270" s="227"/>
      <c r="II270" s="239" t="s">
        <v>653</v>
      </c>
      <c r="IJ270" s="227"/>
    </row>
    <row r="271" spans="1:244" s="237" customFormat="1" ht="15" x14ac:dyDescent="0.25">
      <c r="A271" s="247"/>
      <c r="B271" s="242"/>
      <c r="C271" s="509" t="s">
        <v>473</v>
      </c>
      <c r="D271" s="509"/>
      <c r="E271" s="509"/>
      <c r="F271" s="509"/>
      <c r="G271" s="509"/>
      <c r="H271" s="331"/>
      <c r="I271" s="332"/>
      <c r="J271" s="332"/>
      <c r="K271" s="332"/>
      <c r="L271" s="334"/>
      <c r="M271" s="332"/>
      <c r="N271" s="337">
        <v>9345</v>
      </c>
      <c r="O271" s="332"/>
      <c r="P271" s="338">
        <v>9345</v>
      </c>
      <c r="HY271" s="227"/>
      <c r="HZ271" s="227"/>
      <c r="IA271" s="227"/>
      <c r="IB271" s="227"/>
      <c r="IC271" s="227"/>
      <c r="ID271" s="227"/>
      <c r="IE271" s="239"/>
      <c r="IF271" s="239"/>
      <c r="IG271" s="239"/>
      <c r="IH271" s="227"/>
      <c r="II271" s="239"/>
      <c r="IJ271" s="227" t="s">
        <v>473</v>
      </c>
    </row>
    <row r="272" spans="1:244" s="237" customFormat="1" ht="0.75" customHeight="1" x14ac:dyDescent="0.25">
      <c r="A272" s="298"/>
      <c r="B272" s="299"/>
      <c r="C272" s="299"/>
      <c r="D272" s="299"/>
      <c r="E272" s="299"/>
      <c r="F272" s="299"/>
      <c r="G272" s="299"/>
      <c r="H272" s="300"/>
      <c r="I272" s="301"/>
      <c r="J272" s="301"/>
      <c r="K272" s="301"/>
      <c r="L272" s="302"/>
      <c r="M272" s="301"/>
      <c r="N272" s="302"/>
      <c r="O272" s="301"/>
      <c r="P272" s="303"/>
      <c r="HY272" s="227"/>
      <c r="HZ272" s="227"/>
      <c r="IA272" s="227"/>
      <c r="IB272" s="227"/>
      <c r="IC272" s="227"/>
      <c r="ID272" s="227"/>
      <c r="IE272" s="239"/>
      <c r="IF272" s="239"/>
      <c r="IG272" s="239"/>
      <c r="IH272" s="227"/>
      <c r="II272" s="239"/>
      <c r="IJ272" s="227"/>
    </row>
    <row r="273" spans="1:260" s="237" customFormat="1" ht="15" x14ac:dyDescent="0.25">
      <c r="A273" s="329" t="s">
        <v>360</v>
      </c>
      <c r="B273" s="330" t="s">
        <v>513</v>
      </c>
      <c r="C273" s="508" t="s">
        <v>680</v>
      </c>
      <c r="D273" s="508"/>
      <c r="E273" s="508"/>
      <c r="F273" s="508"/>
      <c r="G273" s="508"/>
      <c r="H273" s="331" t="s">
        <v>535</v>
      </c>
      <c r="I273" s="332">
        <v>1</v>
      </c>
      <c r="J273" s="333">
        <v>1</v>
      </c>
      <c r="K273" s="333">
        <v>1</v>
      </c>
      <c r="L273" s="334"/>
      <c r="M273" s="332"/>
      <c r="N273" s="340">
        <v>16060</v>
      </c>
      <c r="O273" s="332"/>
      <c r="P273" s="338">
        <v>16060</v>
      </c>
      <c r="HY273" s="227"/>
      <c r="HZ273" s="227" t="s">
        <v>680</v>
      </c>
      <c r="IA273" s="227" t="s">
        <v>504</v>
      </c>
      <c r="IB273" s="227" t="s">
        <v>504</v>
      </c>
      <c r="IC273" s="227" t="s">
        <v>504</v>
      </c>
      <c r="ID273" s="227" t="s">
        <v>504</v>
      </c>
      <c r="IE273" s="239"/>
      <c r="IF273" s="239"/>
      <c r="IG273" s="239"/>
      <c r="IH273" s="227"/>
      <c r="II273" s="239"/>
      <c r="IJ273" s="227"/>
    </row>
    <row r="274" spans="1:260" s="237" customFormat="1" ht="15" x14ac:dyDescent="0.25">
      <c r="A274" s="247"/>
      <c r="B274" s="242"/>
      <c r="C274" s="476" t="s">
        <v>656</v>
      </c>
      <c r="D274" s="476"/>
      <c r="E274" s="476"/>
      <c r="F274" s="476"/>
      <c r="G274" s="476"/>
      <c r="H274" s="476"/>
      <c r="I274" s="476"/>
      <c r="J274" s="476"/>
      <c r="K274" s="476"/>
      <c r="L274" s="476"/>
      <c r="M274" s="476"/>
      <c r="N274" s="476"/>
      <c r="O274" s="476"/>
      <c r="P274" s="510"/>
      <c r="HY274" s="227"/>
      <c r="HZ274" s="227"/>
      <c r="IA274" s="227"/>
      <c r="IB274" s="227"/>
      <c r="IC274" s="227"/>
      <c r="ID274" s="227"/>
      <c r="IE274" s="239"/>
      <c r="IF274" s="239"/>
      <c r="IG274" s="239"/>
      <c r="IH274" s="227"/>
      <c r="II274" s="239"/>
      <c r="IJ274" s="227"/>
      <c r="IK274" s="221" t="s">
        <v>656</v>
      </c>
      <c r="IL274" s="221" t="s">
        <v>504</v>
      </c>
      <c r="IM274" s="221" t="s">
        <v>504</v>
      </c>
      <c r="IN274" s="221" t="s">
        <v>504</v>
      </c>
      <c r="IO274" s="221" t="s">
        <v>504</v>
      </c>
      <c r="IP274" s="221" t="s">
        <v>504</v>
      </c>
      <c r="IQ274" s="221" t="s">
        <v>504</v>
      </c>
      <c r="IR274" s="221" t="s">
        <v>504</v>
      </c>
      <c r="IS274" s="221" t="s">
        <v>504</v>
      </c>
      <c r="IT274" s="221" t="s">
        <v>504</v>
      </c>
      <c r="IU274" s="221" t="s">
        <v>504</v>
      </c>
      <c r="IV274" s="221" t="s">
        <v>504</v>
      </c>
      <c r="IW274" s="221" t="s">
        <v>504</v>
      </c>
      <c r="IX274" s="221" t="s">
        <v>504</v>
      </c>
    </row>
    <row r="275" spans="1:260" s="237" customFormat="1" ht="15" x14ac:dyDescent="0.25">
      <c r="A275" s="290"/>
      <c r="B275" s="268"/>
      <c r="C275" s="476" t="s">
        <v>681</v>
      </c>
      <c r="D275" s="476"/>
      <c r="E275" s="476"/>
      <c r="F275" s="476"/>
      <c r="G275" s="476"/>
      <c r="H275" s="476"/>
      <c r="I275" s="476"/>
      <c r="J275" s="476"/>
      <c r="K275" s="476"/>
      <c r="L275" s="476"/>
      <c r="M275" s="476"/>
      <c r="N275" s="476"/>
      <c r="O275" s="476"/>
      <c r="P275" s="510"/>
      <c r="HY275" s="227"/>
      <c r="HZ275" s="227"/>
      <c r="IA275" s="227"/>
      <c r="IB275" s="227"/>
      <c r="IC275" s="227"/>
      <c r="ID275" s="227"/>
      <c r="IE275" s="239"/>
      <c r="IF275" s="239"/>
      <c r="IG275" s="239"/>
      <c r="IH275" s="227"/>
      <c r="II275" s="239"/>
      <c r="IJ275" s="227"/>
      <c r="IZ275" s="221" t="s">
        <v>681</v>
      </c>
    </row>
    <row r="276" spans="1:260" s="237" customFormat="1" ht="15" x14ac:dyDescent="0.25">
      <c r="A276" s="247"/>
      <c r="B276" s="242"/>
      <c r="C276" s="509" t="s">
        <v>473</v>
      </c>
      <c r="D276" s="509"/>
      <c r="E276" s="509"/>
      <c r="F276" s="509"/>
      <c r="G276" s="509"/>
      <c r="H276" s="331"/>
      <c r="I276" s="332"/>
      <c r="J276" s="332"/>
      <c r="K276" s="332"/>
      <c r="L276" s="334"/>
      <c r="M276" s="332"/>
      <c r="N276" s="334"/>
      <c r="O276" s="332"/>
      <c r="P276" s="338">
        <v>16060</v>
      </c>
      <c r="HY276" s="227"/>
      <c r="HZ276" s="227"/>
      <c r="IA276" s="227"/>
      <c r="IB276" s="227"/>
      <c r="IC276" s="227"/>
      <c r="ID276" s="227"/>
      <c r="IE276" s="239"/>
      <c r="IF276" s="239"/>
      <c r="IG276" s="239"/>
      <c r="IH276" s="227"/>
      <c r="II276" s="239"/>
      <c r="IJ276" s="227" t="s">
        <v>473</v>
      </c>
    </row>
    <row r="277" spans="1:260" s="237" customFormat="1" ht="0.75" customHeight="1" x14ac:dyDescent="0.25">
      <c r="A277" s="298"/>
      <c r="B277" s="299"/>
      <c r="C277" s="299"/>
      <c r="D277" s="299"/>
      <c r="E277" s="299"/>
      <c r="F277" s="299"/>
      <c r="G277" s="299"/>
      <c r="H277" s="300"/>
      <c r="I277" s="301"/>
      <c r="J277" s="301"/>
      <c r="K277" s="301"/>
      <c r="L277" s="302"/>
      <c r="M277" s="301"/>
      <c r="N277" s="302"/>
      <c r="O277" s="301"/>
      <c r="P277" s="303"/>
      <c r="HY277" s="227"/>
      <c r="HZ277" s="227"/>
      <c r="IA277" s="227"/>
      <c r="IB277" s="227"/>
      <c r="IC277" s="227"/>
      <c r="ID277" s="227"/>
      <c r="IE277" s="239"/>
      <c r="IF277" s="239"/>
      <c r="IG277" s="239"/>
      <c r="IH277" s="227"/>
      <c r="II277" s="239"/>
      <c r="IJ277" s="227"/>
    </row>
    <row r="278" spans="1:260" s="237" customFormat="1" ht="15" x14ac:dyDescent="0.25">
      <c r="A278" s="329" t="s">
        <v>607</v>
      </c>
      <c r="B278" s="330" t="s">
        <v>513</v>
      </c>
      <c r="C278" s="508" t="s">
        <v>682</v>
      </c>
      <c r="D278" s="508"/>
      <c r="E278" s="508"/>
      <c r="F278" s="508"/>
      <c r="G278" s="508"/>
      <c r="H278" s="331" t="s">
        <v>535</v>
      </c>
      <c r="I278" s="332">
        <v>1</v>
      </c>
      <c r="J278" s="333">
        <v>1</v>
      </c>
      <c r="K278" s="333">
        <v>1</v>
      </c>
      <c r="L278" s="334"/>
      <c r="M278" s="332"/>
      <c r="N278" s="340">
        <v>2108.33</v>
      </c>
      <c r="O278" s="332"/>
      <c r="P278" s="338">
        <v>2108.33</v>
      </c>
      <c r="HY278" s="227"/>
      <c r="HZ278" s="227" t="s">
        <v>682</v>
      </c>
      <c r="IA278" s="227" t="s">
        <v>504</v>
      </c>
      <c r="IB278" s="227" t="s">
        <v>504</v>
      </c>
      <c r="IC278" s="227" t="s">
        <v>504</v>
      </c>
      <c r="ID278" s="227" t="s">
        <v>504</v>
      </c>
      <c r="IE278" s="239"/>
      <c r="IF278" s="239"/>
      <c r="IG278" s="239"/>
      <c r="IH278" s="227"/>
      <c r="II278" s="239"/>
      <c r="IJ278" s="227"/>
    </row>
    <row r="279" spans="1:260" s="237" customFormat="1" ht="15" x14ac:dyDescent="0.25">
      <c r="A279" s="247"/>
      <c r="B279" s="242"/>
      <c r="C279" s="476" t="s">
        <v>656</v>
      </c>
      <c r="D279" s="476"/>
      <c r="E279" s="476"/>
      <c r="F279" s="476"/>
      <c r="G279" s="476"/>
      <c r="H279" s="476"/>
      <c r="I279" s="476"/>
      <c r="J279" s="476"/>
      <c r="K279" s="476"/>
      <c r="L279" s="476"/>
      <c r="M279" s="476"/>
      <c r="N279" s="476"/>
      <c r="O279" s="476"/>
      <c r="P279" s="510"/>
      <c r="HY279" s="227"/>
      <c r="HZ279" s="227"/>
      <c r="IA279" s="227"/>
      <c r="IB279" s="227"/>
      <c r="IC279" s="227"/>
      <c r="ID279" s="227"/>
      <c r="IE279" s="239"/>
      <c r="IF279" s="239"/>
      <c r="IG279" s="239"/>
      <c r="IH279" s="227"/>
      <c r="II279" s="239"/>
      <c r="IJ279" s="227"/>
      <c r="IK279" s="221" t="s">
        <v>656</v>
      </c>
      <c r="IL279" s="221" t="s">
        <v>504</v>
      </c>
      <c r="IM279" s="221" t="s">
        <v>504</v>
      </c>
      <c r="IN279" s="221" t="s">
        <v>504</v>
      </c>
      <c r="IO279" s="221" t="s">
        <v>504</v>
      </c>
      <c r="IP279" s="221" t="s">
        <v>504</v>
      </c>
      <c r="IQ279" s="221" t="s">
        <v>504</v>
      </c>
      <c r="IR279" s="221" t="s">
        <v>504</v>
      </c>
      <c r="IS279" s="221" t="s">
        <v>504</v>
      </c>
      <c r="IT279" s="221" t="s">
        <v>504</v>
      </c>
      <c r="IU279" s="221" t="s">
        <v>504</v>
      </c>
      <c r="IV279" s="221" t="s">
        <v>504</v>
      </c>
      <c r="IW279" s="221" t="s">
        <v>504</v>
      </c>
      <c r="IX279" s="221" t="s">
        <v>504</v>
      </c>
    </row>
    <row r="280" spans="1:260" s="237" customFormat="1" ht="15" x14ac:dyDescent="0.25">
      <c r="A280" s="290"/>
      <c r="B280" s="268"/>
      <c r="C280" s="476" t="s">
        <v>683</v>
      </c>
      <c r="D280" s="476"/>
      <c r="E280" s="476"/>
      <c r="F280" s="476"/>
      <c r="G280" s="476"/>
      <c r="H280" s="476"/>
      <c r="I280" s="476"/>
      <c r="J280" s="476"/>
      <c r="K280" s="476"/>
      <c r="L280" s="476"/>
      <c r="M280" s="476"/>
      <c r="N280" s="476"/>
      <c r="O280" s="476"/>
      <c r="P280" s="510"/>
      <c r="HY280" s="227"/>
      <c r="HZ280" s="227"/>
      <c r="IA280" s="227"/>
      <c r="IB280" s="227"/>
      <c r="IC280" s="227"/>
      <c r="ID280" s="227"/>
      <c r="IE280" s="239"/>
      <c r="IF280" s="239"/>
      <c r="IG280" s="239"/>
      <c r="IH280" s="227"/>
      <c r="II280" s="239"/>
      <c r="IJ280" s="227"/>
      <c r="IZ280" s="221" t="s">
        <v>683</v>
      </c>
    </row>
    <row r="281" spans="1:260" s="237" customFormat="1" ht="15" x14ac:dyDescent="0.25">
      <c r="A281" s="247"/>
      <c r="B281" s="242"/>
      <c r="C281" s="509" t="s">
        <v>473</v>
      </c>
      <c r="D281" s="509"/>
      <c r="E281" s="509"/>
      <c r="F281" s="509"/>
      <c r="G281" s="509"/>
      <c r="H281" s="331"/>
      <c r="I281" s="332"/>
      <c r="J281" s="332"/>
      <c r="K281" s="332"/>
      <c r="L281" s="334"/>
      <c r="M281" s="332"/>
      <c r="N281" s="334"/>
      <c r="O281" s="332"/>
      <c r="P281" s="338">
        <v>2108.33</v>
      </c>
      <c r="HY281" s="227"/>
      <c r="HZ281" s="227"/>
      <c r="IA281" s="227"/>
      <c r="IB281" s="227"/>
      <c r="IC281" s="227"/>
      <c r="ID281" s="227"/>
      <c r="IE281" s="239"/>
      <c r="IF281" s="239"/>
      <c r="IG281" s="239"/>
      <c r="IH281" s="227"/>
      <c r="II281" s="239"/>
      <c r="IJ281" s="227" t="s">
        <v>473</v>
      </c>
    </row>
    <row r="282" spans="1:260" s="237" customFormat="1" ht="0.75" customHeight="1" x14ac:dyDescent="0.25">
      <c r="A282" s="298"/>
      <c r="B282" s="299"/>
      <c r="C282" s="299"/>
      <c r="D282" s="299"/>
      <c r="E282" s="299"/>
      <c r="F282" s="299"/>
      <c r="G282" s="299"/>
      <c r="H282" s="300"/>
      <c r="I282" s="301"/>
      <c r="J282" s="301"/>
      <c r="K282" s="301"/>
      <c r="L282" s="302"/>
      <c r="M282" s="301"/>
      <c r="N282" s="302"/>
      <c r="O282" s="301"/>
      <c r="P282" s="303"/>
      <c r="HY282" s="227"/>
      <c r="HZ282" s="227"/>
      <c r="IA282" s="227"/>
      <c r="IB282" s="227"/>
      <c r="IC282" s="227"/>
      <c r="ID282" s="227"/>
      <c r="IE282" s="239"/>
      <c r="IF282" s="239"/>
      <c r="IG282" s="239"/>
      <c r="IH282" s="227"/>
      <c r="II282" s="239"/>
      <c r="IJ282" s="227"/>
    </row>
    <row r="283" spans="1:260" s="237" customFormat="1" ht="15" x14ac:dyDescent="0.25">
      <c r="A283" s="329" t="s">
        <v>611</v>
      </c>
      <c r="B283" s="330" t="s">
        <v>513</v>
      </c>
      <c r="C283" s="508" t="s">
        <v>684</v>
      </c>
      <c r="D283" s="508"/>
      <c r="E283" s="508"/>
      <c r="F283" s="508"/>
      <c r="G283" s="508"/>
      <c r="H283" s="331" t="s">
        <v>535</v>
      </c>
      <c r="I283" s="332">
        <v>2</v>
      </c>
      <c r="J283" s="333">
        <v>1</v>
      </c>
      <c r="K283" s="333">
        <v>2</v>
      </c>
      <c r="L283" s="334"/>
      <c r="M283" s="332"/>
      <c r="N283" s="340">
        <v>1958.33</v>
      </c>
      <c r="O283" s="332"/>
      <c r="P283" s="338">
        <v>3916.66</v>
      </c>
      <c r="HY283" s="227"/>
      <c r="HZ283" s="227" t="s">
        <v>684</v>
      </c>
      <c r="IA283" s="227" t="s">
        <v>504</v>
      </c>
      <c r="IB283" s="227" t="s">
        <v>504</v>
      </c>
      <c r="IC283" s="227" t="s">
        <v>504</v>
      </c>
      <c r="ID283" s="227" t="s">
        <v>504</v>
      </c>
      <c r="IE283" s="239"/>
      <c r="IF283" s="239"/>
      <c r="IG283" s="239"/>
      <c r="IH283" s="227"/>
      <c r="II283" s="239"/>
      <c r="IJ283" s="227"/>
    </row>
    <row r="284" spans="1:260" s="237" customFormat="1" ht="15" x14ac:dyDescent="0.25">
      <c r="A284" s="247"/>
      <c r="B284" s="242"/>
      <c r="C284" s="476" t="s">
        <v>656</v>
      </c>
      <c r="D284" s="476"/>
      <c r="E284" s="476"/>
      <c r="F284" s="476"/>
      <c r="G284" s="476"/>
      <c r="H284" s="476"/>
      <c r="I284" s="476"/>
      <c r="J284" s="476"/>
      <c r="K284" s="476"/>
      <c r="L284" s="476"/>
      <c r="M284" s="476"/>
      <c r="N284" s="476"/>
      <c r="O284" s="476"/>
      <c r="P284" s="510"/>
      <c r="HY284" s="227"/>
      <c r="HZ284" s="227"/>
      <c r="IA284" s="227"/>
      <c r="IB284" s="227"/>
      <c r="IC284" s="227"/>
      <c r="ID284" s="227"/>
      <c r="IE284" s="239"/>
      <c r="IF284" s="239"/>
      <c r="IG284" s="239"/>
      <c r="IH284" s="227"/>
      <c r="II284" s="239"/>
      <c r="IJ284" s="227"/>
      <c r="IK284" s="221" t="s">
        <v>656</v>
      </c>
      <c r="IL284" s="221" t="s">
        <v>504</v>
      </c>
      <c r="IM284" s="221" t="s">
        <v>504</v>
      </c>
      <c r="IN284" s="221" t="s">
        <v>504</v>
      </c>
      <c r="IO284" s="221" t="s">
        <v>504</v>
      </c>
      <c r="IP284" s="221" t="s">
        <v>504</v>
      </c>
      <c r="IQ284" s="221" t="s">
        <v>504</v>
      </c>
      <c r="IR284" s="221" t="s">
        <v>504</v>
      </c>
      <c r="IS284" s="221" t="s">
        <v>504</v>
      </c>
      <c r="IT284" s="221" t="s">
        <v>504</v>
      </c>
      <c r="IU284" s="221" t="s">
        <v>504</v>
      </c>
      <c r="IV284" s="221" t="s">
        <v>504</v>
      </c>
      <c r="IW284" s="221" t="s">
        <v>504</v>
      </c>
      <c r="IX284" s="221" t="s">
        <v>504</v>
      </c>
    </row>
    <row r="285" spans="1:260" s="237" customFormat="1" ht="15" x14ac:dyDescent="0.25">
      <c r="A285" s="290"/>
      <c r="B285" s="268"/>
      <c r="C285" s="476" t="s">
        <v>685</v>
      </c>
      <c r="D285" s="476"/>
      <c r="E285" s="476"/>
      <c r="F285" s="476"/>
      <c r="G285" s="476"/>
      <c r="H285" s="476"/>
      <c r="I285" s="476"/>
      <c r="J285" s="476"/>
      <c r="K285" s="476"/>
      <c r="L285" s="476"/>
      <c r="M285" s="476"/>
      <c r="N285" s="476"/>
      <c r="O285" s="476"/>
      <c r="P285" s="510"/>
      <c r="HY285" s="227"/>
      <c r="HZ285" s="227"/>
      <c r="IA285" s="227"/>
      <c r="IB285" s="227"/>
      <c r="IC285" s="227"/>
      <c r="ID285" s="227"/>
      <c r="IE285" s="239"/>
      <c r="IF285" s="239"/>
      <c r="IG285" s="239"/>
      <c r="IH285" s="227"/>
      <c r="II285" s="239"/>
      <c r="IJ285" s="227"/>
      <c r="IZ285" s="221" t="s">
        <v>685</v>
      </c>
    </row>
    <row r="286" spans="1:260" s="237" customFormat="1" ht="15" x14ac:dyDescent="0.25">
      <c r="A286" s="247"/>
      <c r="B286" s="242"/>
      <c r="C286" s="509" t="s">
        <v>473</v>
      </c>
      <c r="D286" s="509"/>
      <c r="E286" s="509"/>
      <c r="F286" s="509"/>
      <c r="G286" s="509"/>
      <c r="H286" s="331"/>
      <c r="I286" s="332"/>
      <c r="J286" s="332"/>
      <c r="K286" s="332"/>
      <c r="L286" s="334"/>
      <c r="M286" s="332"/>
      <c r="N286" s="334"/>
      <c r="O286" s="332"/>
      <c r="P286" s="338">
        <v>3916.66</v>
      </c>
      <c r="HY286" s="227"/>
      <c r="HZ286" s="227"/>
      <c r="IA286" s="227"/>
      <c r="IB286" s="227"/>
      <c r="IC286" s="227"/>
      <c r="ID286" s="227"/>
      <c r="IE286" s="239"/>
      <c r="IF286" s="239"/>
      <c r="IG286" s="239"/>
      <c r="IH286" s="227"/>
      <c r="II286" s="239"/>
      <c r="IJ286" s="227" t="s">
        <v>473</v>
      </c>
    </row>
    <row r="287" spans="1:260" s="237" customFormat="1" ht="0.75" customHeight="1" x14ac:dyDescent="0.25">
      <c r="A287" s="298"/>
      <c r="B287" s="299"/>
      <c r="C287" s="299"/>
      <c r="D287" s="299"/>
      <c r="E287" s="299"/>
      <c r="F287" s="299"/>
      <c r="G287" s="299"/>
      <c r="H287" s="300"/>
      <c r="I287" s="301"/>
      <c r="J287" s="301"/>
      <c r="K287" s="301"/>
      <c r="L287" s="302"/>
      <c r="M287" s="301"/>
      <c r="N287" s="302"/>
      <c r="O287" s="301"/>
      <c r="P287" s="303"/>
      <c r="HY287" s="227"/>
      <c r="HZ287" s="227"/>
      <c r="IA287" s="227"/>
      <c r="IB287" s="227"/>
      <c r="IC287" s="227"/>
      <c r="ID287" s="227"/>
      <c r="IE287" s="239"/>
      <c r="IF287" s="239"/>
      <c r="IG287" s="239"/>
      <c r="IH287" s="227"/>
      <c r="II287" s="239"/>
      <c r="IJ287" s="227"/>
    </row>
    <row r="288" spans="1:260" s="237" customFormat="1" ht="15" x14ac:dyDescent="0.25">
      <c r="A288" s="329" t="s">
        <v>612</v>
      </c>
      <c r="B288" s="330" t="s">
        <v>513</v>
      </c>
      <c r="C288" s="508" t="s">
        <v>686</v>
      </c>
      <c r="D288" s="508"/>
      <c r="E288" s="508"/>
      <c r="F288" s="508"/>
      <c r="G288" s="508"/>
      <c r="H288" s="331" t="s">
        <v>535</v>
      </c>
      <c r="I288" s="332">
        <v>1</v>
      </c>
      <c r="J288" s="333">
        <v>1</v>
      </c>
      <c r="K288" s="333">
        <v>1</v>
      </c>
      <c r="L288" s="334"/>
      <c r="M288" s="332"/>
      <c r="N288" s="342">
        <v>670.33</v>
      </c>
      <c r="O288" s="332"/>
      <c r="P288" s="344">
        <v>670.33</v>
      </c>
      <c r="HY288" s="227"/>
      <c r="HZ288" s="227" t="s">
        <v>686</v>
      </c>
      <c r="IA288" s="227" t="s">
        <v>504</v>
      </c>
      <c r="IB288" s="227" t="s">
        <v>504</v>
      </c>
      <c r="IC288" s="227" t="s">
        <v>504</v>
      </c>
      <c r="ID288" s="227" t="s">
        <v>504</v>
      </c>
      <c r="IE288" s="239"/>
      <c r="IF288" s="239"/>
      <c r="IG288" s="239"/>
      <c r="IH288" s="227"/>
      <c r="II288" s="239"/>
      <c r="IJ288" s="227"/>
    </row>
    <row r="289" spans="1:262" s="237" customFormat="1" ht="15" x14ac:dyDescent="0.25">
      <c r="A289" s="247"/>
      <c r="B289" s="242"/>
      <c r="C289" s="476" t="s">
        <v>662</v>
      </c>
      <c r="D289" s="476"/>
      <c r="E289" s="476"/>
      <c r="F289" s="476"/>
      <c r="G289" s="476"/>
      <c r="H289" s="476"/>
      <c r="I289" s="476"/>
      <c r="J289" s="476"/>
      <c r="K289" s="476"/>
      <c r="L289" s="476"/>
      <c r="M289" s="476"/>
      <c r="N289" s="476"/>
      <c r="O289" s="476"/>
      <c r="P289" s="510"/>
      <c r="HY289" s="227"/>
      <c r="HZ289" s="227"/>
      <c r="IA289" s="227"/>
      <c r="IB289" s="227"/>
      <c r="IC289" s="227"/>
      <c r="ID289" s="227"/>
      <c r="IE289" s="239"/>
      <c r="IF289" s="239"/>
      <c r="IG289" s="239"/>
      <c r="IH289" s="227"/>
      <c r="II289" s="239"/>
      <c r="IJ289" s="227"/>
      <c r="IK289" s="221" t="s">
        <v>662</v>
      </c>
      <c r="IL289" s="221" t="s">
        <v>504</v>
      </c>
      <c r="IM289" s="221" t="s">
        <v>504</v>
      </c>
      <c r="IN289" s="221" t="s">
        <v>504</v>
      </c>
      <c r="IO289" s="221" t="s">
        <v>504</v>
      </c>
      <c r="IP289" s="221" t="s">
        <v>504</v>
      </c>
      <c r="IQ289" s="221" t="s">
        <v>504</v>
      </c>
      <c r="IR289" s="221" t="s">
        <v>504</v>
      </c>
      <c r="IS289" s="221" t="s">
        <v>504</v>
      </c>
      <c r="IT289" s="221" t="s">
        <v>504</v>
      </c>
      <c r="IU289" s="221" t="s">
        <v>504</v>
      </c>
      <c r="IV289" s="221" t="s">
        <v>504</v>
      </c>
      <c r="IW289" s="221" t="s">
        <v>504</v>
      </c>
      <c r="IX289" s="221" t="s">
        <v>504</v>
      </c>
    </row>
    <row r="290" spans="1:262" s="237" customFormat="1" ht="15" x14ac:dyDescent="0.25">
      <c r="A290" s="290"/>
      <c r="B290" s="268"/>
      <c r="C290" s="476" t="s">
        <v>687</v>
      </c>
      <c r="D290" s="476"/>
      <c r="E290" s="476"/>
      <c r="F290" s="476"/>
      <c r="G290" s="476"/>
      <c r="H290" s="476"/>
      <c r="I290" s="476"/>
      <c r="J290" s="476"/>
      <c r="K290" s="476"/>
      <c r="L290" s="476"/>
      <c r="M290" s="476"/>
      <c r="N290" s="476"/>
      <c r="O290" s="476"/>
      <c r="P290" s="510"/>
      <c r="HY290" s="227"/>
      <c r="HZ290" s="227"/>
      <c r="IA290" s="227"/>
      <c r="IB290" s="227"/>
      <c r="IC290" s="227"/>
      <c r="ID290" s="227"/>
      <c r="IE290" s="239"/>
      <c r="IF290" s="239"/>
      <c r="IG290" s="239"/>
      <c r="IH290" s="227"/>
      <c r="II290" s="239"/>
      <c r="IJ290" s="227"/>
      <c r="IZ290" s="221" t="s">
        <v>687</v>
      </c>
    </row>
    <row r="291" spans="1:262" s="237" customFormat="1" ht="15" x14ac:dyDescent="0.25">
      <c r="A291" s="247"/>
      <c r="B291" s="242"/>
      <c r="C291" s="509" t="s">
        <v>473</v>
      </c>
      <c r="D291" s="509"/>
      <c r="E291" s="509"/>
      <c r="F291" s="509"/>
      <c r="G291" s="509"/>
      <c r="H291" s="331"/>
      <c r="I291" s="332"/>
      <c r="J291" s="332"/>
      <c r="K291" s="332"/>
      <c r="L291" s="334"/>
      <c r="M291" s="332"/>
      <c r="N291" s="334"/>
      <c r="O291" s="332"/>
      <c r="P291" s="344">
        <v>670.33</v>
      </c>
      <c r="HY291" s="227"/>
      <c r="HZ291" s="227"/>
      <c r="IA291" s="227"/>
      <c r="IB291" s="227"/>
      <c r="IC291" s="227"/>
      <c r="ID291" s="227"/>
      <c r="IE291" s="239"/>
      <c r="IF291" s="239"/>
      <c r="IG291" s="239"/>
      <c r="IH291" s="227"/>
      <c r="II291" s="239"/>
      <c r="IJ291" s="227" t="s">
        <v>473</v>
      </c>
    </row>
    <row r="292" spans="1:262" s="237" customFormat="1" ht="0.75" customHeight="1" x14ac:dyDescent="0.25">
      <c r="A292" s="298"/>
      <c r="B292" s="299"/>
      <c r="C292" s="299"/>
      <c r="D292" s="299"/>
      <c r="E292" s="299"/>
      <c r="F292" s="299"/>
      <c r="G292" s="299"/>
      <c r="H292" s="300"/>
      <c r="I292" s="301"/>
      <c r="J292" s="301"/>
      <c r="K292" s="301"/>
      <c r="L292" s="302"/>
      <c r="M292" s="301"/>
      <c r="N292" s="302"/>
      <c r="O292" s="301"/>
      <c r="P292" s="303"/>
      <c r="HY292" s="227"/>
      <c r="HZ292" s="227"/>
      <c r="IA292" s="227"/>
      <c r="IB292" s="227"/>
      <c r="IC292" s="227"/>
      <c r="ID292" s="227"/>
      <c r="IE292" s="239"/>
      <c r="IF292" s="239"/>
      <c r="IG292" s="239"/>
      <c r="IH292" s="227"/>
      <c r="II292" s="239"/>
      <c r="IJ292" s="227"/>
    </row>
    <row r="293" spans="1:262" s="237" customFormat="1" ht="15" x14ac:dyDescent="0.25">
      <c r="A293" s="329" t="s">
        <v>613</v>
      </c>
      <c r="B293" s="330" t="s">
        <v>561</v>
      </c>
      <c r="C293" s="508" t="s">
        <v>562</v>
      </c>
      <c r="D293" s="508"/>
      <c r="E293" s="508"/>
      <c r="F293" s="508"/>
      <c r="G293" s="508"/>
      <c r="H293" s="331" t="s">
        <v>563</v>
      </c>
      <c r="I293" s="332">
        <v>0.03</v>
      </c>
      <c r="J293" s="333">
        <v>1</v>
      </c>
      <c r="K293" s="339">
        <v>0.03</v>
      </c>
      <c r="L293" s="337">
        <v>43543.49</v>
      </c>
      <c r="M293" s="343">
        <v>1.8</v>
      </c>
      <c r="N293" s="340">
        <v>78378.28</v>
      </c>
      <c r="O293" s="332"/>
      <c r="P293" s="338">
        <v>2351.35</v>
      </c>
      <c r="HY293" s="227"/>
      <c r="HZ293" s="227" t="s">
        <v>562</v>
      </c>
      <c r="IA293" s="227" t="s">
        <v>504</v>
      </c>
      <c r="IB293" s="227" t="s">
        <v>504</v>
      </c>
      <c r="IC293" s="227" t="s">
        <v>504</v>
      </c>
      <c r="ID293" s="227" t="s">
        <v>504</v>
      </c>
      <c r="IE293" s="239"/>
      <c r="IF293" s="239"/>
      <c r="IG293" s="239"/>
      <c r="IH293" s="227"/>
      <c r="II293" s="239"/>
      <c r="IJ293" s="227"/>
    </row>
    <row r="294" spans="1:262" s="237" customFormat="1" ht="15" x14ac:dyDescent="0.25">
      <c r="A294" s="247"/>
      <c r="B294" s="242"/>
      <c r="C294" s="476" t="s">
        <v>656</v>
      </c>
      <c r="D294" s="476"/>
      <c r="E294" s="476"/>
      <c r="F294" s="476"/>
      <c r="G294" s="476"/>
      <c r="H294" s="476"/>
      <c r="I294" s="476"/>
      <c r="J294" s="476"/>
      <c r="K294" s="476"/>
      <c r="L294" s="476"/>
      <c r="M294" s="476"/>
      <c r="N294" s="476"/>
      <c r="O294" s="476"/>
      <c r="P294" s="510"/>
      <c r="HY294" s="227"/>
      <c r="HZ294" s="227"/>
      <c r="IA294" s="227"/>
      <c r="IB294" s="227"/>
      <c r="IC294" s="227"/>
      <c r="ID294" s="227"/>
      <c r="IE294" s="239"/>
      <c r="IF294" s="239"/>
      <c r="IG294" s="239"/>
      <c r="IH294" s="227"/>
      <c r="II294" s="239"/>
      <c r="IJ294" s="227"/>
      <c r="IK294" s="221" t="s">
        <v>656</v>
      </c>
      <c r="IL294" s="221" t="s">
        <v>504</v>
      </c>
      <c r="IM294" s="221" t="s">
        <v>504</v>
      </c>
      <c r="IN294" s="221" t="s">
        <v>504</v>
      </c>
      <c r="IO294" s="221" t="s">
        <v>504</v>
      </c>
      <c r="IP294" s="221" t="s">
        <v>504</v>
      </c>
      <c r="IQ294" s="221" t="s">
        <v>504</v>
      </c>
      <c r="IR294" s="221" t="s">
        <v>504</v>
      </c>
      <c r="IS294" s="221" t="s">
        <v>504</v>
      </c>
      <c r="IT294" s="221" t="s">
        <v>504</v>
      </c>
      <c r="IU294" s="221" t="s">
        <v>504</v>
      </c>
      <c r="IV294" s="221" t="s">
        <v>504</v>
      </c>
      <c r="IW294" s="221" t="s">
        <v>504</v>
      </c>
      <c r="IX294" s="221" t="s">
        <v>504</v>
      </c>
    </row>
    <row r="295" spans="1:262" s="237" customFormat="1" ht="15" x14ac:dyDescent="0.25">
      <c r="A295" s="247"/>
      <c r="B295" s="242"/>
      <c r="C295" s="509" t="s">
        <v>473</v>
      </c>
      <c r="D295" s="509"/>
      <c r="E295" s="509"/>
      <c r="F295" s="509"/>
      <c r="G295" s="509"/>
      <c r="H295" s="331"/>
      <c r="I295" s="332"/>
      <c r="J295" s="332"/>
      <c r="K295" s="332"/>
      <c r="L295" s="334"/>
      <c r="M295" s="332"/>
      <c r="N295" s="334"/>
      <c r="O295" s="332"/>
      <c r="P295" s="338">
        <v>2351.35</v>
      </c>
      <c r="HY295" s="227"/>
      <c r="HZ295" s="227"/>
      <c r="IA295" s="227"/>
      <c r="IB295" s="227"/>
      <c r="IC295" s="227"/>
      <c r="ID295" s="227"/>
      <c r="IE295" s="239"/>
      <c r="IF295" s="239"/>
      <c r="IG295" s="239"/>
      <c r="IH295" s="227"/>
      <c r="II295" s="239"/>
      <c r="IJ295" s="227" t="s">
        <v>473</v>
      </c>
    </row>
    <row r="296" spans="1:262" s="237" customFormat="1" ht="0.75" customHeight="1" x14ac:dyDescent="0.25">
      <c r="A296" s="298"/>
      <c r="B296" s="299"/>
      <c r="C296" s="299"/>
      <c r="D296" s="299"/>
      <c r="E296" s="299"/>
      <c r="F296" s="299"/>
      <c r="G296" s="299"/>
      <c r="H296" s="300"/>
      <c r="I296" s="301"/>
      <c r="J296" s="301"/>
      <c r="K296" s="301"/>
      <c r="L296" s="302"/>
      <c r="M296" s="301"/>
      <c r="N296" s="302"/>
      <c r="O296" s="301"/>
      <c r="P296" s="303"/>
      <c r="HY296" s="227"/>
      <c r="HZ296" s="227"/>
      <c r="IA296" s="227"/>
      <c r="IB296" s="227"/>
      <c r="IC296" s="227"/>
      <c r="ID296" s="227"/>
      <c r="IE296" s="239"/>
      <c r="IF296" s="239"/>
      <c r="IG296" s="239"/>
      <c r="IH296" s="227"/>
      <c r="II296" s="239"/>
      <c r="IJ296" s="227"/>
    </row>
    <row r="297" spans="1:262" s="237" customFormat="1" ht="23.25" x14ac:dyDescent="0.25">
      <c r="A297" s="329" t="s">
        <v>722</v>
      </c>
      <c r="B297" s="330" t="s">
        <v>688</v>
      </c>
      <c r="C297" s="508" t="s">
        <v>689</v>
      </c>
      <c r="D297" s="508"/>
      <c r="E297" s="508"/>
      <c r="F297" s="508"/>
      <c r="G297" s="508"/>
      <c r="H297" s="331" t="s">
        <v>476</v>
      </c>
      <c r="I297" s="332">
        <v>1.26E-2</v>
      </c>
      <c r="J297" s="333">
        <v>1</v>
      </c>
      <c r="K297" s="347">
        <v>1.26E-2</v>
      </c>
      <c r="L297" s="337">
        <v>67961.14</v>
      </c>
      <c r="M297" s="339">
        <v>0.92</v>
      </c>
      <c r="N297" s="340">
        <v>62524.25</v>
      </c>
      <c r="O297" s="332"/>
      <c r="P297" s="344">
        <v>787.81</v>
      </c>
      <c r="HY297" s="227"/>
      <c r="HZ297" s="227" t="s">
        <v>689</v>
      </c>
      <c r="IA297" s="227" t="s">
        <v>504</v>
      </c>
      <c r="IB297" s="227" t="s">
        <v>504</v>
      </c>
      <c r="IC297" s="227" t="s">
        <v>504</v>
      </c>
      <c r="ID297" s="227" t="s">
        <v>504</v>
      </c>
      <c r="IE297" s="239"/>
      <c r="IF297" s="239"/>
      <c r="IG297" s="239"/>
      <c r="IH297" s="227"/>
      <c r="II297" s="239"/>
      <c r="IJ297" s="227"/>
    </row>
    <row r="298" spans="1:262" s="237" customFormat="1" ht="15" x14ac:dyDescent="0.25">
      <c r="A298" s="247"/>
      <c r="B298" s="242"/>
      <c r="C298" s="476" t="s">
        <v>656</v>
      </c>
      <c r="D298" s="476"/>
      <c r="E298" s="476"/>
      <c r="F298" s="476"/>
      <c r="G298" s="476"/>
      <c r="H298" s="476"/>
      <c r="I298" s="476"/>
      <c r="J298" s="476"/>
      <c r="K298" s="476"/>
      <c r="L298" s="476"/>
      <c r="M298" s="476"/>
      <c r="N298" s="476"/>
      <c r="O298" s="476"/>
      <c r="P298" s="510"/>
      <c r="HY298" s="227"/>
      <c r="HZ298" s="227"/>
      <c r="IA298" s="227"/>
      <c r="IB298" s="227"/>
      <c r="IC298" s="227"/>
      <c r="ID298" s="227"/>
      <c r="IE298" s="239"/>
      <c r="IF298" s="239"/>
      <c r="IG298" s="239"/>
      <c r="IH298" s="227"/>
      <c r="II298" s="239"/>
      <c r="IJ298" s="227"/>
      <c r="IK298" s="221" t="s">
        <v>656</v>
      </c>
      <c r="IL298" s="221" t="s">
        <v>504</v>
      </c>
      <c r="IM298" s="221" t="s">
        <v>504</v>
      </c>
      <c r="IN298" s="221" t="s">
        <v>504</v>
      </c>
      <c r="IO298" s="221" t="s">
        <v>504</v>
      </c>
      <c r="IP298" s="221" t="s">
        <v>504</v>
      </c>
      <c r="IQ298" s="221" t="s">
        <v>504</v>
      </c>
      <c r="IR298" s="221" t="s">
        <v>504</v>
      </c>
      <c r="IS298" s="221" t="s">
        <v>504</v>
      </c>
      <c r="IT298" s="221" t="s">
        <v>504</v>
      </c>
      <c r="IU298" s="221" t="s">
        <v>504</v>
      </c>
      <c r="IV298" s="221" t="s">
        <v>504</v>
      </c>
      <c r="IW298" s="221" t="s">
        <v>504</v>
      </c>
      <c r="IX298" s="221" t="s">
        <v>504</v>
      </c>
    </row>
    <row r="299" spans="1:262" s="237" customFormat="1" ht="15" x14ac:dyDescent="0.25">
      <c r="A299" s="247"/>
      <c r="B299" s="242"/>
      <c r="C299" s="509" t="s">
        <v>473</v>
      </c>
      <c r="D299" s="509"/>
      <c r="E299" s="509"/>
      <c r="F299" s="509"/>
      <c r="G299" s="509"/>
      <c r="H299" s="331"/>
      <c r="I299" s="332"/>
      <c r="J299" s="332"/>
      <c r="K299" s="332"/>
      <c r="L299" s="334"/>
      <c r="M299" s="332"/>
      <c r="N299" s="334"/>
      <c r="O299" s="332"/>
      <c r="P299" s="344">
        <v>787.81</v>
      </c>
      <c r="HY299" s="227"/>
      <c r="HZ299" s="227"/>
      <c r="IA299" s="227"/>
      <c r="IB299" s="227"/>
      <c r="IC299" s="227"/>
      <c r="ID299" s="227"/>
      <c r="IE299" s="239"/>
      <c r="IF299" s="239"/>
      <c r="IG299" s="239"/>
      <c r="IH299" s="227"/>
      <c r="II299" s="239"/>
      <c r="IJ299" s="227" t="s">
        <v>473</v>
      </c>
    </row>
    <row r="300" spans="1:262" s="237" customFormat="1" ht="0.75" customHeight="1" x14ac:dyDescent="0.25">
      <c r="A300" s="298"/>
      <c r="B300" s="299"/>
      <c r="C300" s="299"/>
      <c r="D300" s="299"/>
      <c r="E300" s="299"/>
      <c r="F300" s="299"/>
      <c r="G300" s="299"/>
      <c r="H300" s="300"/>
      <c r="I300" s="301"/>
      <c r="J300" s="301"/>
      <c r="K300" s="301"/>
      <c r="L300" s="302"/>
      <c r="M300" s="301"/>
      <c r="N300" s="302"/>
      <c r="O300" s="301"/>
      <c r="P300" s="303"/>
      <c r="HY300" s="227"/>
      <c r="HZ300" s="227"/>
      <c r="IA300" s="227"/>
      <c r="IB300" s="227"/>
      <c r="IC300" s="227"/>
      <c r="ID300" s="227"/>
      <c r="IE300" s="239"/>
      <c r="IF300" s="239"/>
      <c r="IG300" s="239"/>
      <c r="IH300" s="227"/>
      <c r="II300" s="239"/>
      <c r="IJ300" s="227"/>
    </row>
    <row r="301" spans="1:262" s="237" customFormat="1" ht="15" x14ac:dyDescent="0.25">
      <c r="A301" s="244"/>
      <c r="B301" s="243"/>
      <c r="C301" s="511" t="s">
        <v>690</v>
      </c>
      <c r="D301" s="511"/>
      <c r="E301" s="511"/>
      <c r="F301" s="511"/>
      <c r="G301" s="511"/>
      <c r="H301" s="511"/>
      <c r="I301" s="511"/>
      <c r="J301" s="511"/>
      <c r="K301" s="511"/>
      <c r="L301" s="511"/>
      <c r="M301" s="511"/>
      <c r="N301" s="511"/>
      <c r="O301" s="511"/>
      <c r="P301" s="293"/>
      <c r="Q301" s="304"/>
      <c r="R301" s="305"/>
      <c r="HY301" s="227"/>
      <c r="HZ301" s="227"/>
      <c r="IA301" s="227"/>
      <c r="IB301" s="227"/>
      <c r="IC301" s="227"/>
      <c r="ID301" s="227"/>
      <c r="IE301" s="239"/>
      <c r="IF301" s="239"/>
      <c r="IG301" s="239"/>
      <c r="IH301" s="227"/>
      <c r="II301" s="239"/>
      <c r="IJ301" s="227"/>
      <c r="JA301" s="227" t="s">
        <v>690</v>
      </c>
    </row>
    <row r="302" spans="1:262" s="237" customFormat="1" ht="15" x14ac:dyDescent="0.25">
      <c r="A302" s="244"/>
      <c r="B302" s="245"/>
      <c r="C302" s="476" t="s">
        <v>691</v>
      </c>
      <c r="D302" s="476"/>
      <c r="E302" s="476"/>
      <c r="F302" s="476"/>
      <c r="G302" s="476"/>
      <c r="H302" s="476"/>
      <c r="I302" s="476"/>
      <c r="J302" s="476"/>
      <c r="K302" s="476"/>
      <c r="L302" s="476"/>
      <c r="M302" s="476"/>
      <c r="N302" s="476"/>
      <c r="O302" s="476"/>
      <c r="P302" s="230">
        <v>181594.35</v>
      </c>
      <c r="HY302" s="227"/>
      <c r="HZ302" s="227"/>
      <c r="IA302" s="227"/>
      <c r="IB302" s="227"/>
      <c r="IC302" s="227"/>
      <c r="ID302" s="227"/>
      <c r="IE302" s="239"/>
      <c r="IF302" s="239"/>
      <c r="IG302" s="239"/>
      <c r="IH302" s="227"/>
      <c r="II302" s="239"/>
      <c r="IJ302" s="227"/>
      <c r="JA302" s="227"/>
      <c r="JB302" s="221" t="s">
        <v>691</v>
      </c>
    </row>
    <row r="303" spans="1:262" s="237" customFormat="1" ht="15" x14ac:dyDescent="0.25">
      <c r="A303" s="244"/>
      <c r="B303" s="245"/>
      <c r="C303" s="476" t="s">
        <v>512</v>
      </c>
      <c r="D303" s="476"/>
      <c r="E303" s="476"/>
      <c r="F303" s="476"/>
      <c r="G303" s="476"/>
      <c r="H303" s="476"/>
      <c r="I303" s="476"/>
      <c r="J303" s="476"/>
      <c r="K303" s="476"/>
      <c r="L303" s="476"/>
      <c r="M303" s="476"/>
      <c r="N303" s="476"/>
      <c r="O303" s="476"/>
      <c r="P303" s="246"/>
      <c r="HY303" s="227"/>
      <c r="HZ303" s="227"/>
      <c r="IA303" s="227"/>
      <c r="IB303" s="227"/>
      <c r="IC303" s="227"/>
      <c r="ID303" s="227"/>
      <c r="IE303" s="239"/>
      <c r="IF303" s="239"/>
      <c r="IG303" s="239"/>
      <c r="IH303" s="227"/>
      <c r="II303" s="239"/>
      <c r="IJ303" s="227"/>
      <c r="JA303" s="227"/>
      <c r="JB303" s="221" t="s">
        <v>512</v>
      </c>
    </row>
    <row r="304" spans="1:262" s="237" customFormat="1" ht="15" x14ac:dyDescent="0.25">
      <c r="A304" s="244"/>
      <c r="B304" s="245"/>
      <c r="C304" s="476" t="s">
        <v>471</v>
      </c>
      <c r="D304" s="476"/>
      <c r="E304" s="476"/>
      <c r="F304" s="476"/>
      <c r="G304" s="476"/>
      <c r="H304" s="476"/>
      <c r="I304" s="476"/>
      <c r="J304" s="476"/>
      <c r="K304" s="476"/>
      <c r="L304" s="476"/>
      <c r="M304" s="476"/>
      <c r="N304" s="476"/>
      <c r="O304" s="476"/>
      <c r="P304" s="230">
        <v>11281.45</v>
      </c>
      <c r="HY304" s="227"/>
      <c r="HZ304" s="227"/>
      <c r="IA304" s="227"/>
      <c r="IB304" s="227"/>
      <c r="IC304" s="227"/>
      <c r="ID304" s="227"/>
      <c r="IE304" s="239"/>
      <c r="IF304" s="239"/>
      <c r="IG304" s="239"/>
      <c r="IH304" s="227"/>
      <c r="II304" s="239"/>
      <c r="IJ304" s="227"/>
      <c r="JA304" s="227"/>
      <c r="JB304" s="221" t="s">
        <v>471</v>
      </c>
    </row>
    <row r="305" spans="1:262" s="237" customFormat="1" ht="15" x14ac:dyDescent="0.25">
      <c r="A305" s="244"/>
      <c r="B305" s="245"/>
      <c r="C305" s="476" t="s">
        <v>470</v>
      </c>
      <c r="D305" s="476"/>
      <c r="E305" s="476"/>
      <c r="F305" s="476"/>
      <c r="G305" s="476"/>
      <c r="H305" s="476"/>
      <c r="I305" s="476"/>
      <c r="J305" s="476"/>
      <c r="K305" s="476"/>
      <c r="L305" s="476"/>
      <c r="M305" s="476"/>
      <c r="N305" s="476"/>
      <c r="O305" s="476"/>
      <c r="P305" s="230">
        <v>13559.26</v>
      </c>
      <c r="HY305" s="227"/>
      <c r="HZ305" s="227"/>
      <c r="IA305" s="227"/>
      <c r="IB305" s="227"/>
      <c r="IC305" s="227"/>
      <c r="ID305" s="227"/>
      <c r="IE305" s="239"/>
      <c r="IF305" s="239"/>
      <c r="IG305" s="239"/>
      <c r="IH305" s="227"/>
      <c r="II305" s="239"/>
      <c r="IJ305" s="227"/>
      <c r="JA305" s="227"/>
      <c r="JB305" s="221" t="s">
        <v>470</v>
      </c>
    </row>
    <row r="306" spans="1:262" s="237" customFormat="1" ht="15" x14ac:dyDescent="0.25">
      <c r="A306" s="244"/>
      <c r="B306" s="245"/>
      <c r="C306" s="476" t="s">
        <v>615</v>
      </c>
      <c r="D306" s="476"/>
      <c r="E306" s="476"/>
      <c r="F306" s="476"/>
      <c r="G306" s="476"/>
      <c r="H306" s="476"/>
      <c r="I306" s="476"/>
      <c r="J306" s="476"/>
      <c r="K306" s="476"/>
      <c r="L306" s="476"/>
      <c r="M306" s="476"/>
      <c r="N306" s="476"/>
      <c r="O306" s="476"/>
      <c r="P306" s="230">
        <v>3983.06</v>
      </c>
      <c r="HY306" s="227"/>
      <c r="HZ306" s="227"/>
      <c r="IA306" s="227"/>
      <c r="IB306" s="227"/>
      <c r="IC306" s="227"/>
      <c r="ID306" s="227"/>
      <c r="IE306" s="239"/>
      <c r="IF306" s="239"/>
      <c r="IG306" s="239"/>
      <c r="IH306" s="227"/>
      <c r="II306" s="239"/>
      <c r="IJ306" s="227"/>
      <c r="JA306" s="227"/>
      <c r="JB306" s="221" t="s">
        <v>615</v>
      </c>
    </row>
    <row r="307" spans="1:262" s="237" customFormat="1" ht="15" x14ac:dyDescent="0.25">
      <c r="A307" s="244"/>
      <c r="B307" s="245"/>
      <c r="C307" s="476" t="s">
        <v>469</v>
      </c>
      <c r="D307" s="476"/>
      <c r="E307" s="476"/>
      <c r="F307" s="476"/>
      <c r="G307" s="476"/>
      <c r="H307" s="476"/>
      <c r="I307" s="476"/>
      <c r="J307" s="476"/>
      <c r="K307" s="476"/>
      <c r="L307" s="476"/>
      <c r="M307" s="476"/>
      <c r="N307" s="476"/>
      <c r="O307" s="476"/>
      <c r="P307" s="230">
        <v>152747.25</v>
      </c>
      <c r="HY307" s="227"/>
      <c r="HZ307" s="227"/>
      <c r="IA307" s="227"/>
      <c r="IB307" s="227"/>
      <c r="IC307" s="227"/>
      <c r="ID307" s="227"/>
      <c r="IE307" s="239"/>
      <c r="IF307" s="239"/>
      <c r="IG307" s="239"/>
      <c r="IH307" s="227"/>
      <c r="II307" s="239"/>
      <c r="IJ307" s="227"/>
      <c r="JA307" s="227"/>
      <c r="JB307" s="221" t="s">
        <v>469</v>
      </c>
    </row>
    <row r="308" spans="1:262" s="237" customFormat="1" ht="15" x14ac:dyDescent="0.25">
      <c r="A308" s="244"/>
      <c r="B308" s="245"/>
      <c r="C308" s="476" t="s">
        <v>692</v>
      </c>
      <c r="D308" s="476"/>
      <c r="E308" s="476"/>
      <c r="F308" s="476"/>
      <c r="G308" s="476"/>
      <c r="H308" s="476"/>
      <c r="I308" s="476"/>
      <c r="J308" s="476"/>
      <c r="K308" s="476"/>
      <c r="L308" s="476"/>
      <c r="M308" s="476"/>
      <c r="N308" s="476"/>
      <c r="O308" s="476"/>
      <c r="P308" s="306">
        <v>23.33</v>
      </c>
      <c r="HY308" s="227"/>
      <c r="HZ308" s="227"/>
      <c r="IA308" s="227"/>
      <c r="IB308" s="227"/>
      <c r="IC308" s="227"/>
      <c r="ID308" s="227"/>
      <c r="IE308" s="239"/>
      <c r="IF308" s="239"/>
      <c r="IG308" s="239"/>
      <c r="IH308" s="227"/>
      <c r="II308" s="239"/>
      <c r="IJ308" s="227"/>
      <c r="JA308" s="227"/>
      <c r="JB308" s="221" t="s">
        <v>692</v>
      </c>
    </row>
    <row r="309" spans="1:262" s="237" customFormat="1" ht="15" x14ac:dyDescent="0.25">
      <c r="A309" s="244"/>
      <c r="B309" s="245"/>
      <c r="C309" s="476" t="s">
        <v>468</v>
      </c>
      <c r="D309" s="476"/>
      <c r="E309" s="476"/>
      <c r="F309" s="476"/>
      <c r="G309" s="476"/>
      <c r="H309" s="476"/>
      <c r="I309" s="476"/>
      <c r="J309" s="476"/>
      <c r="K309" s="476"/>
      <c r="L309" s="476"/>
      <c r="M309" s="476"/>
      <c r="N309" s="476"/>
      <c r="O309" s="476"/>
      <c r="P309" s="230">
        <v>193019.19</v>
      </c>
      <c r="HY309" s="227"/>
      <c r="HZ309" s="227"/>
      <c r="IA309" s="227"/>
      <c r="IB309" s="227"/>
      <c r="IC309" s="227"/>
      <c r="ID309" s="227"/>
      <c r="IE309" s="239"/>
      <c r="IF309" s="239"/>
      <c r="IG309" s="239"/>
      <c r="IH309" s="227"/>
      <c r="II309" s="239"/>
      <c r="IJ309" s="227"/>
      <c r="JA309" s="227"/>
      <c r="JB309" s="221" t="s">
        <v>468</v>
      </c>
    </row>
    <row r="310" spans="1:262" s="237" customFormat="1" ht="15" x14ac:dyDescent="0.25">
      <c r="A310" s="244"/>
      <c r="B310" s="245"/>
      <c r="C310" s="476" t="s">
        <v>693</v>
      </c>
      <c r="D310" s="476"/>
      <c r="E310" s="476"/>
      <c r="F310" s="476"/>
      <c r="G310" s="476"/>
      <c r="H310" s="476"/>
      <c r="I310" s="476"/>
      <c r="J310" s="476"/>
      <c r="K310" s="476"/>
      <c r="L310" s="476"/>
      <c r="M310" s="476"/>
      <c r="N310" s="476"/>
      <c r="O310" s="476"/>
      <c r="P310" s="230">
        <v>192995.86</v>
      </c>
      <c r="HY310" s="227"/>
      <c r="HZ310" s="227"/>
      <c r="IA310" s="227"/>
      <c r="IB310" s="227"/>
      <c r="IC310" s="227"/>
      <c r="ID310" s="227"/>
      <c r="IE310" s="239"/>
      <c r="IF310" s="239"/>
      <c r="IG310" s="239"/>
      <c r="IH310" s="227"/>
      <c r="II310" s="239"/>
      <c r="IJ310" s="227"/>
      <c r="JA310" s="227"/>
      <c r="JB310" s="221" t="s">
        <v>693</v>
      </c>
    </row>
    <row r="311" spans="1:262" s="237" customFormat="1" ht="15" x14ac:dyDescent="0.25">
      <c r="A311" s="244"/>
      <c r="B311" s="245"/>
      <c r="C311" s="476" t="s">
        <v>694</v>
      </c>
      <c r="D311" s="476"/>
      <c r="E311" s="476"/>
      <c r="F311" s="476"/>
      <c r="G311" s="476"/>
      <c r="H311" s="476"/>
      <c r="I311" s="476"/>
      <c r="J311" s="476"/>
      <c r="K311" s="476"/>
      <c r="L311" s="476"/>
      <c r="M311" s="476"/>
      <c r="N311" s="476"/>
      <c r="O311" s="476"/>
      <c r="P311" s="246"/>
      <c r="HY311" s="227"/>
      <c r="HZ311" s="227"/>
      <c r="IA311" s="227"/>
      <c r="IB311" s="227"/>
      <c r="IC311" s="227"/>
      <c r="ID311" s="227"/>
      <c r="IE311" s="239"/>
      <c r="IF311" s="239"/>
      <c r="IG311" s="239"/>
      <c r="IH311" s="227"/>
      <c r="II311" s="239"/>
      <c r="IJ311" s="227"/>
      <c r="JA311" s="227"/>
      <c r="JB311" s="221" t="s">
        <v>694</v>
      </c>
    </row>
    <row r="312" spans="1:262" s="237" customFormat="1" ht="15" x14ac:dyDescent="0.25">
      <c r="A312" s="244"/>
      <c r="B312" s="245"/>
      <c r="C312" s="476" t="s">
        <v>695</v>
      </c>
      <c r="D312" s="476"/>
      <c r="E312" s="476"/>
      <c r="F312" s="476"/>
      <c r="G312" s="476"/>
      <c r="H312" s="476"/>
      <c r="I312" s="476"/>
      <c r="J312" s="476"/>
      <c r="K312" s="476"/>
      <c r="L312" s="476"/>
      <c r="M312" s="476"/>
      <c r="N312" s="476"/>
      <c r="O312" s="476"/>
      <c r="P312" s="230">
        <v>11281.45</v>
      </c>
      <c r="HY312" s="227"/>
      <c r="HZ312" s="227"/>
      <c r="IA312" s="227"/>
      <c r="IB312" s="227"/>
      <c r="IC312" s="227"/>
      <c r="ID312" s="227"/>
      <c r="IE312" s="239"/>
      <c r="IF312" s="239"/>
      <c r="IG312" s="239"/>
      <c r="IH312" s="227"/>
      <c r="II312" s="239"/>
      <c r="IJ312" s="227"/>
      <c r="JA312" s="227"/>
      <c r="JB312" s="221" t="s">
        <v>695</v>
      </c>
    </row>
    <row r="313" spans="1:262" s="237" customFormat="1" ht="15" x14ac:dyDescent="0.25">
      <c r="A313" s="244"/>
      <c r="B313" s="245"/>
      <c r="C313" s="476" t="s">
        <v>696</v>
      </c>
      <c r="D313" s="476"/>
      <c r="E313" s="476"/>
      <c r="F313" s="476"/>
      <c r="G313" s="476"/>
      <c r="H313" s="476"/>
      <c r="I313" s="476"/>
      <c r="J313" s="476"/>
      <c r="K313" s="476"/>
      <c r="L313" s="476"/>
      <c r="M313" s="476"/>
      <c r="N313" s="476"/>
      <c r="O313" s="476"/>
      <c r="P313" s="230">
        <v>13559.26</v>
      </c>
      <c r="HY313" s="227"/>
      <c r="HZ313" s="227"/>
      <c r="IA313" s="227"/>
      <c r="IB313" s="227"/>
      <c r="IC313" s="227"/>
      <c r="ID313" s="227"/>
      <c r="IE313" s="239"/>
      <c r="IF313" s="239"/>
      <c r="IG313" s="239"/>
      <c r="IH313" s="227"/>
      <c r="II313" s="239"/>
      <c r="IJ313" s="227"/>
      <c r="JA313" s="227"/>
      <c r="JB313" s="221" t="s">
        <v>696</v>
      </c>
    </row>
    <row r="314" spans="1:262" s="237" customFormat="1" ht="15" x14ac:dyDescent="0.25">
      <c r="A314" s="244"/>
      <c r="B314" s="245"/>
      <c r="C314" s="476" t="s">
        <v>697</v>
      </c>
      <c r="D314" s="476"/>
      <c r="E314" s="476"/>
      <c r="F314" s="476"/>
      <c r="G314" s="476"/>
      <c r="H314" s="476"/>
      <c r="I314" s="476"/>
      <c r="J314" s="476"/>
      <c r="K314" s="476"/>
      <c r="L314" s="476"/>
      <c r="M314" s="476"/>
      <c r="N314" s="476"/>
      <c r="O314" s="476"/>
      <c r="P314" s="230">
        <v>3983.06</v>
      </c>
      <c r="HY314" s="227"/>
      <c r="HZ314" s="227"/>
      <c r="IA314" s="227"/>
      <c r="IB314" s="227"/>
      <c r="IC314" s="227"/>
      <c r="ID314" s="227"/>
      <c r="IE314" s="239"/>
      <c r="IF314" s="239"/>
      <c r="IG314" s="239"/>
      <c r="IH314" s="227"/>
      <c r="II314" s="239"/>
      <c r="IJ314" s="227"/>
      <c r="JA314" s="227"/>
      <c r="JB314" s="221" t="s">
        <v>697</v>
      </c>
    </row>
    <row r="315" spans="1:262" s="237" customFormat="1" ht="15" x14ac:dyDescent="0.25">
      <c r="A315" s="244"/>
      <c r="B315" s="245"/>
      <c r="C315" s="476" t="s">
        <v>698</v>
      </c>
      <c r="D315" s="476"/>
      <c r="E315" s="476"/>
      <c r="F315" s="476"/>
      <c r="G315" s="476"/>
      <c r="H315" s="476"/>
      <c r="I315" s="476"/>
      <c r="J315" s="476"/>
      <c r="K315" s="476"/>
      <c r="L315" s="476"/>
      <c r="M315" s="476"/>
      <c r="N315" s="476"/>
      <c r="O315" s="476"/>
      <c r="P315" s="230">
        <v>139290.92000000001</v>
      </c>
      <c r="HY315" s="227"/>
      <c r="HZ315" s="227"/>
      <c r="IA315" s="227"/>
      <c r="IB315" s="227"/>
      <c r="IC315" s="227"/>
      <c r="ID315" s="227"/>
      <c r="IE315" s="239"/>
      <c r="IF315" s="239"/>
      <c r="IG315" s="239"/>
      <c r="IH315" s="227"/>
      <c r="II315" s="239"/>
      <c r="IJ315" s="227"/>
      <c r="JA315" s="227"/>
      <c r="JB315" s="221" t="s">
        <v>698</v>
      </c>
    </row>
    <row r="316" spans="1:262" s="237" customFormat="1" ht="15" x14ac:dyDescent="0.25">
      <c r="A316" s="244"/>
      <c r="B316" s="245"/>
      <c r="C316" s="476" t="s">
        <v>699</v>
      </c>
      <c r="D316" s="476"/>
      <c r="E316" s="476"/>
      <c r="F316" s="476"/>
      <c r="G316" s="476"/>
      <c r="H316" s="476"/>
      <c r="I316" s="476"/>
      <c r="J316" s="476"/>
      <c r="K316" s="476"/>
      <c r="L316" s="476"/>
      <c r="M316" s="476"/>
      <c r="N316" s="476"/>
      <c r="O316" s="476"/>
      <c r="P316" s="230">
        <v>15722.46</v>
      </c>
      <c r="HY316" s="227"/>
      <c r="HZ316" s="227"/>
      <c r="IA316" s="227"/>
      <c r="IB316" s="227"/>
      <c r="IC316" s="227"/>
      <c r="ID316" s="227"/>
      <c r="IE316" s="239"/>
      <c r="IF316" s="239"/>
      <c r="IG316" s="239"/>
      <c r="IH316" s="227"/>
      <c r="II316" s="239"/>
      <c r="IJ316" s="227"/>
      <c r="JA316" s="227"/>
      <c r="JB316" s="221" t="s">
        <v>699</v>
      </c>
    </row>
    <row r="317" spans="1:262" s="237" customFormat="1" ht="15" x14ac:dyDescent="0.25">
      <c r="A317" s="244"/>
      <c r="B317" s="245"/>
      <c r="C317" s="476" t="s">
        <v>700</v>
      </c>
      <c r="D317" s="476"/>
      <c r="E317" s="476"/>
      <c r="F317" s="476"/>
      <c r="G317" s="476"/>
      <c r="H317" s="476"/>
      <c r="I317" s="476"/>
      <c r="J317" s="476"/>
      <c r="K317" s="476"/>
      <c r="L317" s="476"/>
      <c r="M317" s="476"/>
      <c r="N317" s="476"/>
      <c r="O317" s="476"/>
      <c r="P317" s="230">
        <v>9158.7099999999991</v>
      </c>
      <c r="HY317" s="227"/>
      <c r="HZ317" s="227"/>
      <c r="IA317" s="227"/>
      <c r="IB317" s="227"/>
      <c r="IC317" s="227"/>
      <c r="ID317" s="227"/>
      <c r="IE317" s="239"/>
      <c r="IF317" s="239"/>
      <c r="IG317" s="239"/>
      <c r="IH317" s="227"/>
      <c r="II317" s="239"/>
      <c r="IJ317" s="227"/>
      <c r="JA317" s="227"/>
      <c r="JB317" s="221" t="s">
        <v>700</v>
      </c>
    </row>
    <row r="318" spans="1:262" s="237" customFormat="1" ht="15" x14ac:dyDescent="0.25">
      <c r="A318" s="244"/>
      <c r="B318" s="245"/>
      <c r="C318" s="476" t="s">
        <v>701</v>
      </c>
      <c r="D318" s="476"/>
      <c r="E318" s="476"/>
      <c r="F318" s="476"/>
      <c r="G318" s="476"/>
      <c r="H318" s="476"/>
      <c r="I318" s="476"/>
      <c r="J318" s="476"/>
      <c r="K318" s="476"/>
      <c r="L318" s="476"/>
      <c r="M318" s="476"/>
      <c r="N318" s="476"/>
      <c r="O318" s="476"/>
      <c r="P318" s="306">
        <v>23.33</v>
      </c>
      <c r="HY318" s="227"/>
      <c r="HZ318" s="227"/>
      <c r="IA318" s="227"/>
      <c r="IB318" s="227"/>
      <c r="IC318" s="227"/>
      <c r="ID318" s="227"/>
      <c r="IE318" s="239"/>
      <c r="IF318" s="239"/>
      <c r="IG318" s="239"/>
      <c r="IH318" s="227"/>
      <c r="II318" s="239"/>
      <c r="IJ318" s="227"/>
      <c r="JA318" s="227"/>
      <c r="JB318" s="221" t="s">
        <v>701</v>
      </c>
    </row>
    <row r="319" spans="1:262" s="237" customFormat="1" ht="15" x14ac:dyDescent="0.25">
      <c r="A319" s="244"/>
      <c r="B319" s="245"/>
      <c r="C319" s="476" t="s">
        <v>702</v>
      </c>
      <c r="D319" s="476"/>
      <c r="E319" s="476"/>
      <c r="F319" s="476"/>
      <c r="G319" s="476"/>
      <c r="H319" s="476"/>
      <c r="I319" s="476"/>
      <c r="J319" s="476"/>
      <c r="K319" s="476"/>
      <c r="L319" s="476"/>
      <c r="M319" s="476"/>
      <c r="N319" s="476"/>
      <c r="O319" s="476"/>
      <c r="P319" s="230">
        <v>13456.33</v>
      </c>
      <c r="HY319" s="227"/>
      <c r="HZ319" s="227"/>
      <c r="IA319" s="227"/>
      <c r="IB319" s="227"/>
      <c r="IC319" s="227"/>
      <c r="ID319" s="227"/>
      <c r="IE319" s="239"/>
      <c r="IF319" s="239"/>
      <c r="IG319" s="239"/>
      <c r="IH319" s="227"/>
      <c r="II319" s="239"/>
      <c r="IJ319" s="227"/>
      <c r="JA319" s="227"/>
      <c r="JB319" s="221" t="s">
        <v>702</v>
      </c>
    </row>
    <row r="320" spans="1:262" s="237" customFormat="1" ht="15" x14ac:dyDescent="0.25">
      <c r="A320" s="244"/>
      <c r="B320" s="245"/>
      <c r="C320" s="476" t="s">
        <v>512</v>
      </c>
      <c r="D320" s="476"/>
      <c r="E320" s="476"/>
      <c r="F320" s="476"/>
      <c r="G320" s="476"/>
      <c r="H320" s="476"/>
      <c r="I320" s="476"/>
      <c r="J320" s="476"/>
      <c r="K320" s="476"/>
      <c r="L320" s="476"/>
      <c r="M320" s="476"/>
      <c r="N320" s="476"/>
      <c r="O320" s="476"/>
      <c r="P320" s="246"/>
      <c r="HY320" s="227"/>
      <c r="HZ320" s="227"/>
      <c r="IA320" s="227"/>
      <c r="IB320" s="227"/>
      <c r="IC320" s="227"/>
      <c r="ID320" s="227"/>
      <c r="IE320" s="239"/>
      <c r="IF320" s="239"/>
      <c r="IG320" s="239"/>
      <c r="IH320" s="227"/>
      <c r="II320" s="239"/>
      <c r="IJ320" s="227"/>
      <c r="JA320" s="227"/>
      <c r="JB320" s="221" t="s">
        <v>512</v>
      </c>
    </row>
    <row r="321" spans="1:267" s="237" customFormat="1" ht="15" x14ac:dyDescent="0.25">
      <c r="A321" s="244"/>
      <c r="B321" s="245"/>
      <c r="C321" s="476" t="s">
        <v>467</v>
      </c>
      <c r="D321" s="476"/>
      <c r="E321" s="476"/>
      <c r="F321" s="476"/>
      <c r="G321" s="476"/>
      <c r="H321" s="476"/>
      <c r="I321" s="476"/>
      <c r="J321" s="476"/>
      <c r="K321" s="476"/>
      <c r="L321" s="476"/>
      <c r="M321" s="476"/>
      <c r="N321" s="476"/>
      <c r="O321" s="476"/>
      <c r="P321" s="230">
        <v>13456.33</v>
      </c>
      <c r="HY321" s="227"/>
      <c r="HZ321" s="227"/>
      <c r="IA321" s="227"/>
      <c r="IB321" s="227"/>
      <c r="IC321" s="227"/>
      <c r="ID321" s="227"/>
      <c r="IE321" s="239"/>
      <c r="IF321" s="239"/>
      <c r="IG321" s="239"/>
      <c r="IH321" s="227"/>
      <c r="II321" s="239"/>
      <c r="IJ321" s="227"/>
      <c r="JA321" s="227"/>
      <c r="JB321" s="221" t="s">
        <v>467</v>
      </c>
    </row>
    <row r="322" spans="1:267" s="237" customFormat="1" ht="15" x14ac:dyDescent="0.25">
      <c r="A322" s="244"/>
      <c r="B322" s="245"/>
      <c r="C322" s="476" t="s">
        <v>703</v>
      </c>
      <c r="D322" s="476"/>
      <c r="E322" s="476"/>
      <c r="F322" s="476"/>
      <c r="G322" s="476"/>
      <c r="H322" s="476"/>
      <c r="I322" s="476"/>
      <c r="J322" s="476"/>
      <c r="K322" s="476"/>
      <c r="L322" s="476"/>
      <c r="M322" s="476"/>
      <c r="N322" s="476"/>
      <c r="O322" s="476"/>
      <c r="P322" s="230">
        <v>15264.51</v>
      </c>
      <c r="HY322" s="227"/>
      <c r="HZ322" s="227"/>
      <c r="IA322" s="227"/>
      <c r="IB322" s="227"/>
      <c r="IC322" s="227"/>
      <c r="ID322" s="227"/>
      <c r="IE322" s="239"/>
      <c r="IF322" s="239"/>
      <c r="IG322" s="239"/>
      <c r="IH322" s="227"/>
      <c r="II322" s="239"/>
      <c r="IJ322" s="227"/>
      <c r="JA322" s="227"/>
      <c r="JB322" s="221" t="s">
        <v>703</v>
      </c>
    </row>
    <row r="323" spans="1:267" s="237" customFormat="1" ht="15" x14ac:dyDescent="0.25">
      <c r="A323" s="244"/>
      <c r="B323" s="245"/>
      <c r="C323" s="476" t="s">
        <v>704</v>
      </c>
      <c r="D323" s="476"/>
      <c r="E323" s="476"/>
      <c r="F323" s="476"/>
      <c r="G323" s="476"/>
      <c r="H323" s="476"/>
      <c r="I323" s="476"/>
      <c r="J323" s="476"/>
      <c r="K323" s="476"/>
      <c r="L323" s="476"/>
      <c r="M323" s="476"/>
      <c r="N323" s="476"/>
      <c r="O323" s="476"/>
      <c r="P323" s="230">
        <v>15722.46</v>
      </c>
      <c r="HY323" s="227"/>
      <c r="HZ323" s="227"/>
      <c r="IA323" s="227"/>
      <c r="IB323" s="227"/>
      <c r="IC323" s="227"/>
      <c r="ID323" s="227"/>
      <c r="IE323" s="239"/>
      <c r="IF323" s="239"/>
      <c r="IG323" s="239"/>
      <c r="IH323" s="227"/>
      <c r="II323" s="239"/>
      <c r="IJ323" s="227"/>
      <c r="JA323" s="227"/>
      <c r="JB323" s="221" t="s">
        <v>704</v>
      </c>
    </row>
    <row r="324" spans="1:267" s="237" customFormat="1" ht="15" x14ac:dyDescent="0.25">
      <c r="A324" s="244"/>
      <c r="B324" s="245"/>
      <c r="C324" s="476" t="s">
        <v>705</v>
      </c>
      <c r="D324" s="476"/>
      <c r="E324" s="476"/>
      <c r="F324" s="476"/>
      <c r="G324" s="476"/>
      <c r="H324" s="476"/>
      <c r="I324" s="476"/>
      <c r="J324" s="476"/>
      <c r="K324" s="476"/>
      <c r="L324" s="476"/>
      <c r="M324" s="476"/>
      <c r="N324" s="476"/>
      <c r="O324" s="476"/>
      <c r="P324" s="230">
        <v>9158.7099999999991</v>
      </c>
      <c r="HY324" s="227"/>
      <c r="HZ324" s="227"/>
      <c r="IA324" s="227"/>
      <c r="IB324" s="227"/>
      <c r="IC324" s="227"/>
      <c r="ID324" s="227"/>
      <c r="IE324" s="239"/>
      <c r="IF324" s="239"/>
      <c r="IG324" s="239"/>
      <c r="IH324" s="227"/>
      <c r="II324" s="239"/>
      <c r="IJ324" s="227"/>
      <c r="JA324" s="227"/>
      <c r="JB324" s="221" t="s">
        <v>705</v>
      </c>
    </row>
    <row r="325" spans="1:267" s="237" customFormat="1" ht="15" x14ac:dyDescent="0.25">
      <c r="A325" s="244"/>
      <c r="B325" s="243"/>
      <c r="C325" s="511" t="s">
        <v>706</v>
      </c>
      <c r="D325" s="511"/>
      <c r="E325" s="511"/>
      <c r="F325" s="511"/>
      <c r="G325" s="511"/>
      <c r="H325" s="511"/>
      <c r="I325" s="511"/>
      <c r="J325" s="511"/>
      <c r="K325" s="511"/>
      <c r="L325" s="511"/>
      <c r="M325" s="511"/>
      <c r="N325" s="511"/>
      <c r="O325" s="511"/>
      <c r="P325" s="229">
        <v>206475.51999999999</v>
      </c>
      <c r="Q325" s="307"/>
      <c r="R325" s="308"/>
      <c r="HY325" s="227"/>
      <c r="HZ325" s="227"/>
      <c r="IA325" s="227"/>
      <c r="IB325" s="227"/>
      <c r="IC325" s="227"/>
      <c r="ID325" s="227"/>
      <c r="IE325" s="239"/>
      <c r="IF325" s="239"/>
      <c r="IG325" s="239"/>
      <c r="IH325" s="227"/>
      <c r="II325" s="239"/>
      <c r="IJ325" s="227"/>
      <c r="JA325" s="227"/>
      <c r="JC325" s="227" t="s">
        <v>706</v>
      </c>
    </row>
    <row r="326" spans="1:267" s="237" customFormat="1" ht="0.75" customHeight="1" x14ac:dyDescent="0.25">
      <c r="A326" s="309"/>
      <c r="B326" s="310"/>
      <c r="C326" s="311"/>
      <c r="D326" s="311"/>
      <c r="E326" s="311"/>
      <c r="F326" s="311"/>
      <c r="G326" s="311"/>
      <c r="H326" s="311"/>
      <c r="I326" s="311"/>
      <c r="J326" s="311"/>
      <c r="K326" s="312"/>
      <c r="L326" s="311"/>
      <c r="M326" s="311"/>
      <c r="N326" s="311"/>
      <c r="O326" s="311"/>
      <c r="P326" s="313"/>
      <c r="Q326" s="314"/>
      <c r="R326" s="308"/>
      <c r="HY326" s="227"/>
      <c r="HZ326" s="227"/>
      <c r="IA326" s="227"/>
      <c r="IB326" s="227"/>
      <c r="IC326" s="227"/>
      <c r="ID326" s="227"/>
      <c r="IE326" s="239"/>
      <c r="IF326" s="239"/>
      <c r="IG326" s="239"/>
      <c r="IH326" s="227"/>
      <c r="II326" s="239"/>
      <c r="IJ326" s="227"/>
      <c r="JA326" s="227"/>
      <c r="JC326" s="227"/>
      <c r="JD326" s="227"/>
    </row>
    <row r="327" spans="1:267" s="237" customFormat="1" ht="15" x14ac:dyDescent="0.25">
      <c r="A327" s="244"/>
      <c r="B327" s="243"/>
      <c r="C327" s="511" t="s">
        <v>472</v>
      </c>
      <c r="D327" s="511"/>
      <c r="E327" s="511"/>
      <c r="F327" s="511"/>
      <c r="G327" s="511"/>
      <c r="H327" s="511"/>
      <c r="I327" s="511"/>
      <c r="J327" s="511"/>
      <c r="K327" s="511"/>
      <c r="L327" s="511"/>
      <c r="M327" s="511"/>
      <c r="N327" s="511"/>
      <c r="O327" s="511"/>
      <c r="P327" s="293"/>
      <c r="Q327" s="304"/>
      <c r="R327" s="305"/>
      <c r="JF327" s="227" t="s">
        <v>472</v>
      </c>
    </row>
    <row r="328" spans="1:267" s="237" customFormat="1" ht="15" x14ac:dyDescent="0.25">
      <c r="A328" s="244"/>
      <c r="B328" s="245"/>
      <c r="C328" s="476" t="s">
        <v>614</v>
      </c>
      <c r="D328" s="476"/>
      <c r="E328" s="476"/>
      <c r="F328" s="476"/>
      <c r="G328" s="476"/>
      <c r="H328" s="476"/>
      <c r="I328" s="476"/>
      <c r="J328" s="476"/>
      <c r="K328" s="476"/>
      <c r="L328" s="476"/>
      <c r="M328" s="476"/>
      <c r="N328" s="476"/>
      <c r="O328" s="476"/>
      <c r="P328" s="230">
        <v>181594.35</v>
      </c>
      <c r="Q328" s="304"/>
      <c r="R328" s="315"/>
      <c r="JF328" s="227"/>
      <c r="JG328" s="221" t="s">
        <v>614</v>
      </c>
    </row>
    <row r="329" spans="1:267" s="237" customFormat="1" ht="15" x14ac:dyDescent="0.25">
      <c r="A329" s="244"/>
      <c r="B329" s="245"/>
      <c r="C329" s="476" t="s">
        <v>512</v>
      </c>
      <c r="D329" s="476"/>
      <c r="E329" s="476"/>
      <c r="F329" s="476"/>
      <c r="G329" s="476"/>
      <c r="H329" s="476"/>
      <c r="I329" s="476"/>
      <c r="J329" s="476"/>
      <c r="K329" s="476"/>
      <c r="L329" s="476"/>
      <c r="M329" s="476"/>
      <c r="N329" s="476"/>
      <c r="O329" s="476"/>
      <c r="P329" s="246"/>
      <c r="Q329" s="304"/>
      <c r="R329" s="315"/>
      <c r="JF329" s="227"/>
      <c r="JG329" s="221" t="s">
        <v>512</v>
      </c>
    </row>
    <row r="330" spans="1:267" s="237" customFormat="1" ht="15" x14ac:dyDescent="0.25">
      <c r="A330" s="244"/>
      <c r="B330" s="245"/>
      <c r="C330" s="476" t="s">
        <v>471</v>
      </c>
      <c r="D330" s="476"/>
      <c r="E330" s="476"/>
      <c r="F330" s="476"/>
      <c r="G330" s="476"/>
      <c r="H330" s="476"/>
      <c r="I330" s="476"/>
      <c r="J330" s="476"/>
      <c r="K330" s="476"/>
      <c r="L330" s="476"/>
      <c r="M330" s="476"/>
      <c r="N330" s="476"/>
      <c r="O330" s="476"/>
      <c r="P330" s="230">
        <v>11281.45</v>
      </c>
      <c r="Q330" s="304"/>
      <c r="R330" s="315"/>
      <c r="JF330" s="227"/>
      <c r="JG330" s="221" t="s">
        <v>471</v>
      </c>
    </row>
    <row r="331" spans="1:267" s="237" customFormat="1" ht="15" x14ac:dyDescent="0.25">
      <c r="A331" s="244"/>
      <c r="B331" s="245"/>
      <c r="C331" s="476" t="s">
        <v>470</v>
      </c>
      <c r="D331" s="476"/>
      <c r="E331" s="476"/>
      <c r="F331" s="476"/>
      <c r="G331" s="476"/>
      <c r="H331" s="476"/>
      <c r="I331" s="476"/>
      <c r="J331" s="476"/>
      <c r="K331" s="476"/>
      <c r="L331" s="476"/>
      <c r="M331" s="476"/>
      <c r="N331" s="476"/>
      <c r="O331" s="476"/>
      <c r="P331" s="230">
        <v>13559.26</v>
      </c>
      <c r="Q331" s="304"/>
      <c r="R331" s="315"/>
      <c r="JF331" s="227"/>
      <c r="JG331" s="221" t="s">
        <v>470</v>
      </c>
    </row>
    <row r="332" spans="1:267" s="237" customFormat="1" ht="15" x14ac:dyDescent="0.25">
      <c r="A332" s="244"/>
      <c r="B332" s="245"/>
      <c r="C332" s="476" t="s">
        <v>615</v>
      </c>
      <c r="D332" s="476"/>
      <c r="E332" s="476"/>
      <c r="F332" s="476"/>
      <c r="G332" s="476"/>
      <c r="H332" s="476"/>
      <c r="I332" s="476"/>
      <c r="J332" s="476"/>
      <c r="K332" s="476"/>
      <c r="L332" s="476"/>
      <c r="M332" s="476"/>
      <c r="N332" s="476"/>
      <c r="O332" s="476"/>
      <c r="P332" s="230">
        <v>3983.06</v>
      </c>
      <c r="Q332" s="304"/>
      <c r="R332" s="315"/>
      <c r="JF332" s="227"/>
      <c r="JG332" s="221" t="s">
        <v>615</v>
      </c>
    </row>
    <row r="333" spans="1:267" s="237" customFormat="1" ht="15" x14ac:dyDescent="0.25">
      <c r="A333" s="244"/>
      <c r="B333" s="245"/>
      <c r="C333" s="476" t="s">
        <v>469</v>
      </c>
      <c r="D333" s="476"/>
      <c r="E333" s="476"/>
      <c r="F333" s="476"/>
      <c r="G333" s="476"/>
      <c r="H333" s="476"/>
      <c r="I333" s="476"/>
      <c r="J333" s="476"/>
      <c r="K333" s="476"/>
      <c r="L333" s="476"/>
      <c r="M333" s="476"/>
      <c r="N333" s="476"/>
      <c r="O333" s="476"/>
      <c r="P333" s="230">
        <v>152747.25</v>
      </c>
      <c r="Q333" s="304"/>
      <c r="R333" s="315"/>
      <c r="JF333" s="227"/>
      <c r="JG333" s="221" t="s">
        <v>469</v>
      </c>
    </row>
    <row r="334" spans="1:267" s="237" customFormat="1" ht="15" x14ac:dyDescent="0.25">
      <c r="A334" s="244"/>
      <c r="B334" s="245"/>
      <c r="C334" s="476" t="s">
        <v>692</v>
      </c>
      <c r="D334" s="476"/>
      <c r="E334" s="476"/>
      <c r="F334" s="476"/>
      <c r="G334" s="476"/>
      <c r="H334" s="476"/>
      <c r="I334" s="476"/>
      <c r="J334" s="476"/>
      <c r="K334" s="476"/>
      <c r="L334" s="476"/>
      <c r="M334" s="476"/>
      <c r="N334" s="476"/>
      <c r="O334" s="476"/>
      <c r="P334" s="306">
        <v>23.33</v>
      </c>
      <c r="Q334" s="304"/>
      <c r="R334" s="315"/>
      <c r="JF334" s="227"/>
      <c r="JG334" s="221" t="s">
        <v>692</v>
      </c>
    </row>
    <row r="335" spans="1:267" s="237" customFormat="1" ht="15" x14ac:dyDescent="0.25">
      <c r="A335" s="244"/>
      <c r="B335" s="245"/>
      <c r="C335" s="476" t="s">
        <v>468</v>
      </c>
      <c r="D335" s="476"/>
      <c r="E335" s="476"/>
      <c r="F335" s="476"/>
      <c r="G335" s="476"/>
      <c r="H335" s="476"/>
      <c r="I335" s="476"/>
      <c r="J335" s="476"/>
      <c r="K335" s="476"/>
      <c r="L335" s="476"/>
      <c r="M335" s="476"/>
      <c r="N335" s="476"/>
      <c r="O335" s="476"/>
      <c r="P335" s="230">
        <v>193019.19</v>
      </c>
      <c r="Q335" s="304"/>
      <c r="R335" s="315"/>
      <c r="JF335" s="227"/>
      <c r="JG335" s="221" t="s">
        <v>468</v>
      </c>
    </row>
    <row r="336" spans="1:267" s="237" customFormat="1" ht="15" x14ac:dyDescent="0.25">
      <c r="A336" s="244"/>
      <c r="B336" s="245"/>
      <c r="C336" s="476" t="s">
        <v>693</v>
      </c>
      <c r="D336" s="476"/>
      <c r="E336" s="476"/>
      <c r="F336" s="476"/>
      <c r="G336" s="476"/>
      <c r="H336" s="476"/>
      <c r="I336" s="476"/>
      <c r="J336" s="476"/>
      <c r="K336" s="476"/>
      <c r="L336" s="476"/>
      <c r="M336" s="476"/>
      <c r="N336" s="476"/>
      <c r="O336" s="476"/>
      <c r="P336" s="230">
        <v>192995.86</v>
      </c>
      <c r="Q336" s="304"/>
      <c r="R336" s="315"/>
      <c r="JF336" s="227"/>
      <c r="JG336" s="221" t="s">
        <v>693</v>
      </c>
    </row>
    <row r="337" spans="1:269" s="237" customFormat="1" ht="15" x14ac:dyDescent="0.25">
      <c r="A337" s="244"/>
      <c r="B337" s="245"/>
      <c r="C337" s="476" t="s">
        <v>694</v>
      </c>
      <c r="D337" s="476"/>
      <c r="E337" s="476"/>
      <c r="F337" s="476"/>
      <c r="G337" s="476"/>
      <c r="H337" s="476"/>
      <c r="I337" s="476"/>
      <c r="J337" s="476"/>
      <c r="K337" s="476"/>
      <c r="L337" s="476"/>
      <c r="M337" s="476"/>
      <c r="N337" s="476"/>
      <c r="O337" s="476"/>
      <c r="P337" s="246"/>
      <c r="Q337" s="304"/>
      <c r="R337" s="315"/>
      <c r="JF337" s="227"/>
      <c r="JG337" s="221" t="s">
        <v>694</v>
      </c>
    </row>
    <row r="338" spans="1:269" s="237" customFormat="1" ht="15" x14ac:dyDescent="0.25">
      <c r="A338" s="244"/>
      <c r="B338" s="245"/>
      <c r="C338" s="476" t="s">
        <v>695</v>
      </c>
      <c r="D338" s="476"/>
      <c r="E338" s="476"/>
      <c r="F338" s="476"/>
      <c r="G338" s="476"/>
      <c r="H338" s="476"/>
      <c r="I338" s="476"/>
      <c r="J338" s="476"/>
      <c r="K338" s="476"/>
      <c r="L338" s="476"/>
      <c r="M338" s="476"/>
      <c r="N338" s="476"/>
      <c r="O338" s="476"/>
      <c r="P338" s="230">
        <v>11281.45</v>
      </c>
      <c r="Q338" s="304"/>
      <c r="R338" s="315"/>
      <c r="JF338" s="227"/>
      <c r="JG338" s="221" t="s">
        <v>695</v>
      </c>
    </row>
    <row r="339" spans="1:269" s="237" customFormat="1" ht="15" x14ac:dyDescent="0.25">
      <c r="A339" s="244"/>
      <c r="B339" s="245"/>
      <c r="C339" s="476" t="s">
        <v>696</v>
      </c>
      <c r="D339" s="476"/>
      <c r="E339" s="476"/>
      <c r="F339" s="476"/>
      <c r="G339" s="476"/>
      <c r="H339" s="476"/>
      <c r="I339" s="476"/>
      <c r="J339" s="476"/>
      <c r="K339" s="476"/>
      <c r="L339" s="476"/>
      <c r="M339" s="476"/>
      <c r="N339" s="476"/>
      <c r="O339" s="476"/>
      <c r="P339" s="230">
        <v>13559.26</v>
      </c>
      <c r="Q339" s="304"/>
      <c r="R339" s="315"/>
      <c r="JF339" s="227"/>
      <c r="JG339" s="221" t="s">
        <v>696</v>
      </c>
    </row>
    <row r="340" spans="1:269" s="237" customFormat="1" ht="15" x14ac:dyDescent="0.25">
      <c r="A340" s="244"/>
      <c r="B340" s="245"/>
      <c r="C340" s="476" t="s">
        <v>697</v>
      </c>
      <c r="D340" s="476"/>
      <c r="E340" s="476"/>
      <c r="F340" s="476"/>
      <c r="G340" s="476"/>
      <c r="H340" s="476"/>
      <c r="I340" s="476"/>
      <c r="J340" s="476"/>
      <c r="K340" s="476"/>
      <c r="L340" s="476"/>
      <c r="M340" s="476"/>
      <c r="N340" s="476"/>
      <c r="O340" s="476"/>
      <c r="P340" s="230">
        <v>3983.06</v>
      </c>
      <c r="Q340" s="304"/>
      <c r="R340" s="315"/>
      <c r="JF340" s="227"/>
      <c r="JG340" s="221" t="s">
        <v>697</v>
      </c>
    </row>
    <row r="341" spans="1:269" s="237" customFormat="1" ht="15" x14ac:dyDescent="0.25">
      <c r="A341" s="244"/>
      <c r="B341" s="245"/>
      <c r="C341" s="476" t="s">
        <v>698</v>
      </c>
      <c r="D341" s="476"/>
      <c r="E341" s="476"/>
      <c r="F341" s="476"/>
      <c r="G341" s="476"/>
      <c r="H341" s="476"/>
      <c r="I341" s="476"/>
      <c r="J341" s="476"/>
      <c r="K341" s="476"/>
      <c r="L341" s="476"/>
      <c r="M341" s="476"/>
      <c r="N341" s="476"/>
      <c r="O341" s="476"/>
      <c r="P341" s="230">
        <v>139290.92000000001</v>
      </c>
      <c r="Q341" s="304"/>
      <c r="R341" s="315"/>
      <c r="JF341" s="227"/>
      <c r="JG341" s="221" t="s">
        <v>698</v>
      </c>
    </row>
    <row r="342" spans="1:269" s="237" customFormat="1" ht="15" x14ac:dyDescent="0.25">
      <c r="A342" s="244"/>
      <c r="B342" s="245"/>
      <c r="C342" s="476" t="s">
        <v>699</v>
      </c>
      <c r="D342" s="476"/>
      <c r="E342" s="476"/>
      <c r="F342" s="476"/>
      <c r="G342" s="476"/>
      <c r="H342" s="476"/>
      <c r="I342" s="476"/>
      <c r="J342" s="476"/>
      <c r="K342" s="476"/>
      <c r="L342" s="476"/>
      <c r="M342" s="476"/>
      <c r="N342" s="476"/>
      <c r="O342" s="476"/>
      <c r="P342" s="230">
        <v>15722.46</v>
      </c>
      <c r="Q342" s="304"/>
      <c r="R342" s="315"/>
      <c r="JF342" s="227"/>
      <c r="JG342" s="221" t="s">
        <v>699</v>
      </c>
    </row>
    <row r="343" spans="1:269" s="237" customFormat="1" ht="15" x14ac:dyDescent="0.25">
      <c r="A343" s="244"/>
      <c r="B343" s="245"/>
      <c r="C343" s="476" t="s">
        <v>700</v>
      </c>
      <c r="D343" s="476"/>
      <c r="E343" s="476"/>
      <c r="F343" s="476"/>
      <c r="G343" s="476"/>
      <c r="H343" s="476"/>
      <c r="I343" s="476"/>
      <c r="J343" s="476"/>
      <c r="K343" s="476"/>
      <c r="L343" s="476"/>
      <c r="M343" s="476"/>
      <c r="N343" s="476"/>
      <c r="O343" s="476"/>
      <c r="P343" s="230">
        <v>9158.7099999999991</v>
      </c>
      <c r="Q343" s="304"/>
      <c r="R343" s="315"/>
      <c r="JF343" s="227"/>
      <c r="JG343" s="221" t="s">
        <v>700</v>
      </c>
    </row>
    <row r="344" spans="1:269" s="237" customFormat="1" ht="15" x14ac:dyDescent="0.25">
      <c r="A344" s="244"/>
      <c r="B344" s="245"/>
      <c r="C344" s="476" t="s">
        <v>701</v>
      </c>
      <c r="D344" s="476"/>
      <c r="E344" s="476"/>
      <c r="F344" s="476"/>
      <c r="G344" s="476"/>
      <c r="H344" s="476"/>
      <c r="I344" s="476"/>
      <c r="J344" s="476"/>
      <c r="K344" s="476"/>
      <c r="L344" s="476"/>
      <c r="M344" s="476"/>
      <c r="N344" s="476"/>
      <c r="O344" s="476"/>
      <c r="P344" s="306">
        <v>23.33</v>
      </c>
      <c r="Q344" s="304"/>
      <c r="R344" s="315"/>
      <c r="JF344" s="227"/>
      <c r="JG344" s="221" t="s">
        <v>701</v>
      </c>
    </row>
    <row r="345" spans="1:269" s="237" customFormat="1" ht="15" x14ac:dyDescent="0.25">
      <c r="A345" s="244"/>
      <c r="B345" s="245"/>
      <c r="C345" s="476" t="s">
        <v>702</v>
      </c>
      <c r="D345" s="476"/>
      <c r="E345" s="476"/>
      <c r="F345" s="476"/>
      <c r="G345" s="476"/>
      <c r="H345" s="476"/>
      <c r="I345" s="476"/>
      <c r="J345" s="476"/>
      <c r="K345" s="476"/>
      <c r="L345" s="476"/>
      <c r="M345" s="476"/>
      <c r="N345" s="476"/>
      <c r="O345" s="476"/>
      <c r="P345" s="230">
        <v>13456.33</v>
      </c>
      <c r="Q345" s="304"/>
      <c r="R345" s="315"/>
      <c r="JF345" s="227"/>
      <c r="JG345" s="221" t="s">
        <v>702</v>
      </c>
    </row>
    <row r="346" spans="1:269" s="237" customFormat="1" ht="15" x14ac:dyDescent="0.25">
      <c r="A346" s="244"/>
      <c r="B346" s="245"/>
      <c r="C346" s="476" t="s">
        <v>512</v>
      </c>
      <c r="D346" s="476"/>
      <c r="E346" s="476"/>
      <c r="F346" s="476"/>
      <c r="G346" s="476"/>
      <c r="H346" s="476"/>
      <c r="I346" s="476"/>
      <c r="J346" s="476"/>
      <c r="K346" s="476"/>
      <c r="L346" s="476"/>
      <c r="M346" s="476"/>
      <c r="N346" s="476"/>
      <c r="O346" s="476"/>
      <c r="P346" s="246"/>
      <c r="Q346" s="304"/>
      <c r="R346" s="315"/>
      <c r="JF346" s="227"/>
      <c r="JG346" s="221" t="s">
        <v>512</v>
      </c>
    </row>
    <row r="347" spans="1:269" s="237" customFormat="1" ht="15" x14ac:dyDescent="0.25">
      <c r="A347" s="244"/>
      <c r="B347" s="245"/>
      <c r="C347" s="476" t="s">
        <v>467</v>
      </c>
      <c r="D347" s="476"/>
      <c r="E347" s="476"/>
      <c r="F347" s="476"/>
      <c r="G347" s="476"/>
      <c r="H347" s="476"/>
      <c r="I347" s="476"/>
      <c r="J347" s="476"/>
      <c r="K347" s="476"/>
      <c r="L347" s="476"/>
      <c r="M347" s="476"/>
      <c r="N347" s="476"/>
      <c r="O347" s="476"/>
      <c r="P347" s="230">
        <v>13456.33</v>
      </c>
      <c r="Q347" s="304"/>
      <c r="R347" s="315"/>
      <c r="JF347" s="227"/>
      <c r="JG347" s="221" t="s">
        <v>467</v>
      </c>
    </row>
    <row r="348" spans="1:269" s="237" customFormat="1" ht="15" x14ac:dyDescent="0.25">
      <c r="A348" s="244"/>
      <c r="B348" s="243"/>
      <c r="C348" s="511" t="s">
        <v>707</v>
      </c>
      <c r="D348" s="511"/>
      <c r="E348" s="511"/>
      <c r="F348" s="511"/>
      <c r="G348" s="511"/>
      <c r="H348" s="511"/>
      <c r="I348" s="511"/>
      <c r="J348" s="511"/>
      <c r="K348" s="511"/>
      <c r="L348" s="511"/>
      <c r="M348" s="511"/>
      <c r="N348" s="511"/>
      <c r="O348" s="511"/>
      <c r="P348" s="229">
        <v>206475.51999999999</v>
      </c>
      <c r="Q348" s="314"/>
      <c r="R348" s="316"/>
      <c r="JF348" s="227"/>
      <c r="JH348" s="227" t="s">
        <v>707</v>
      </c>
    </row>
    <row r="349" spans="1:269" s="237" customFormat="1" ht="15" x14ac:dyDescent="0.25">
      <c r="A349" s="244"/>
      <c r="B349" s="245"/>
      <c r="C349" s="476" t="s">
        <v>616</v>
      </c>
      <c r="D349" s="476"/>
      <c r="E349" s="476"/>
      <c r="F349" s="476"/>
      <c r="G349" s="476"/>
      <c r="H349" s="476"/>
      <c r="I349" s="476"/>
      <c r="J349" s="476"/>
      <c r="K349" s="476"/>
      <c r="L349" s="476"/>
      <c r="M349" s="476"/>
      <c r="N349" s="476"/>
      <c r="O349" s="476"/>
      <c r="P349" s="230">
        <v>15264.51</v>
      </c>
      <c r="Q349" s="304"/>
      <c r="R349" s="315"/>
      <c r="JF349" s="227"/>
      <c r="JG349" s="221" t="s">
        <v>616</v>
      </c>
      <c r="JH349" s="227"/>
    </row>
    <row r="350" spans="1:269" s="237" customFormat="1" ht="15" x14ac:dyDescent="0.25">
      <c r="A350" s="244"/>
      <c r="B350" s="245"/>
      <c r="C350" s="476" t="s">
        <v>617</v>
      </c>
      <c r="D350" s="476"/>
      <c r="E350" s="476"/>
      <c r="F350" s="476"/>
      <c r="G350" s="476"/>
      <c r="H350" s="476"/>
      <c r="I350" s="476"/>
      <c r="J350" s="476"/>
      <c r="K350" s="476"/>
      <c r="L350" s="476"/>
      <c r="M350" s="476"/>
      <c r="N350" s="476"/>
      <c r="O350" s="476"/>
      <c r="P350" s="230">
        <v>15722.46</v>
      </c>
      <c r="Q350" s="304"/>
      <c r="R350" s="315"/>
      <c r="JF350" s="227"/>
      <c r="JG350" s="221" t="s">
        <v>617</v>
      </c>
      <c r="JH350" s="227"/>
    </row>
    <row r="351" spans="1:269" s="237" customFormat="1" ht="15" x14ac:dyDescent="0.25">
      <c r="A351" s="244"/>
      <c r="B351" s="245"/>
      <c r="C351" s="476" t="s">
        <v>618</v>
      </c>
      <c r="D351" s="476"/>
      <c r="E351" s="476"/>
      <c r="F351" s="476"/>
      <c r="G351" s="476"/>
      <c r="H351" s="476"/>
      <c r="I351" s="476"/>
      <c r="J351" s="476"/>
      <c r="K351" s="476"/>
      <c r="L351" s="476"/>
      <c r="M351" s="476"/>
      <c r="N351" s="476"/>
      <c r="O351" s="476"/>
      <c r="P351" s="230">
        <v>9158.7099999999991</v>
      </c>
      <c r="Q351" s="304"/>
      <c r="R351" s="315"/>
      <c r="JF351" s="227"/>
      <c r="JG351" s="221" t="s">
        <v>618</v>
      </c>
      <c r="JH351" s="227"/>
    </row>
    <row r="352" spans="1:269" s="237" customFormat="1" ht="15" x14ac:dyDescent="0.25">
      <c r="A352" s="244"/>
      <c r="B352" s="245"/>
      <c r="C352" s="476" t="s">
        <v>619</v>
      </c>
      <c r="D352" s="476"/>
      <c r="E352" s="476"/>
      <c r="F352" s="476"/>
      <c r="G352" s="476"/>
      <c r="H352" s="476"/>
      <c r="I352" s="476"/>
      <c r="J352" s="476"/>
      <c r="K352" s="476"/>
      <c r="L352" s="476"/>
      <c r="M352" s="476"/>
      <c r="N352" s="476"/>
      <c r="O352" s="476"/>
      <c r="P352" s="230">
        <v>41295.1</v>
      </c>
      <c r="JF352" s="227"/>
      <c r="JH352" s="227"/>
      <c r="JI352" s="221" t="s">
        <v>619</v>
      </c>
    </row>
    <row r="353" spans="1:296" s="237" customFormat="1" ht="15" x14ac:dyDescent="0.25">
      <c r="A353" s="244"/>
      <c r="B353" s="243"/>
      <c r="C353" s="511" t="s">
        <v>620</v>
      </c>
      <c r="D353" s="511"/>
      <c r="E353" s="511"/>
      <c r="F353" s="511"/>
      <c r="G353" s="511"/>
      <c r="H353" s="511"/>
      <c r="I353" s="511"/>
      <c r="J353" s="511"/>
      <c r="K353" s="511"/>
      <c r="L353" s="511"/>
      <c r="M353" s="511"/>
      <c r="N353" s="511"/>
      <c r="O353" s="511"/>
      <c r="P353" s="229">
        <v>247770.62</v>
      </c>
      <c r="JF353" s="227"/>
      <c r="JH353" s="227"/>
      <c r="JJ353" s="227" t="s">
        <v>620</v>
      </c>
    </row>
    <row r="354" spans="1:296" s="237" customFormat="1" ht="15.75" hidden="1" customHeight="1" x14ac:dyDescent="0.25">
      <c r="A354" s="236"/>
      <c r="B354" s="226"/>
      <c r="C354" s="225"/>
      <c r="D354" s="225"/>
      <c r="E354" s="225"/>
      <c r="F354" s="225"/>
      <c r="G354" s="225"/>
      <c r="H354" s="225"/>
      <c r="I354" s="225"/>
      <c r="J354" s="225"/>
      <c r="K354" s="225"/>
      <c r="L354" s="225"/>
      <c r="M354" s="225"/>
      <c r="N354" s="224"/>
      <c r="O354" s="223"/>
      <c r="P354" s="222"/>
    </row>
    <row r="355" spans="1:296" s="318" customFormat="1" ht="31.5" customHeight="1" x14ac:dyDescent="0.2">
      <c r="A355" s="348"/>
      <c r="B355" s="348"/>
      <c r="C355" s="348"/>
      <c r="D355" s="348"/>
      <c r="E355" s="348"/>
      <c r="F355" s="348"/>
      <c r="G355" s="348"/>
      <c r="H355" s="348"/>
      <c r="I355" s="348"/>
      <c r="J355" s="348"/>
      <c r="K355" s="348"/>
      <c r="L355" s="348"/>
      <c r="M355" s="348"/>
      <c r="N355" s="348"/>
      <c r="O355" s="348"/>
      <c r="P355" s="348"/>
      <c r="Q355" s="317"/>
      <c r="R355" s="317"/>
      <c r="AB355" s="319"/>
      <c r="AC355" s="319"/>
      <c r="AD355" s="319"/>
      <c r="AE355" s="319"/>
      <c r="AF355" s="319"/>
      <c r="AG355" s="319"/>
      <c r="AH355" s="319"/>
      <c r="AI355" s="319"/>
      <c r="AJ355" s="319"/>
      <c r="AK355" s="319"/>
      <c r="AL355" s="319"/>
      <c r="AM355" s="319"/>
      <c r="AN355" s="319"/>
      <c r="AO355" s="319"/>
      <c r="AP355" s="319"/>
      <c r="AQ355" s="319"/>
      <c r="AR355" s="319"/>
      <c r="AS355" s="319"/>
      <c r="AT355" s="319"/>
      <c r="AU355" s="319"/>
      <c r="AV355" s="319"/>
      <c r="AW355" s="319"/>
      <c r="AX355" s="319"/>
      <c r="AY355" s="319"/>
      <c r="AZ355" s="319"/>
      <c r="BA355" s="319"/>
      <c r="BB355" s="319"/>
      <c r="BC355" s="319"/>
      <c r="BD355" s="319"/>
      <c r="BE355" s="319"/>
      <c r="BF355" s="319"/>
      <c r="BG355" s="319"/>
      <c r="BH355" s="319"/>
      <c r="BI355" s="319"/>
      <c r="BJ355" s="319"/>
      <c r="BK355" s="319"/>
      <c r="BL355" s="319"/>
      <c r="BM355" s="319"/>
      <c r="BN355" s="319"/>
      <c r="BO355" s="319"/>
      <c r="BP355" s="319"/>
      <c r="BQ355" s="319"/>
      <c r="BR355" s="319"/>
      <c r="BS355" s="319"/>
      <c r="BT355" s="319"/>
      <c r="BU355" s="319"/>
      <c r="BV355" s="319"/>
      <c r="BW355" s="319"/>
      <c r="BX355" s="319"/>
      <c r="BY355" s="319"/>
      <c r="BZ355" s="319"/>
      <c r="CA355" s="319"/>
      <c r="CB355" s="319"/>
      <c r="CC355" s="319"/>
      <c r="CD355" s="319"/>
      <c r="CE355" s="319"/>
      <c r="CF355" s="319"/>
      <c r="CG355" s="319"/>
      <c r="CH355" s="319"/>
      <c r="CI355" s="319"/>
      <c r="CJ355" s="319"/>
      <c r="CK355" s="319"/>
      <c r="CL355" s="319"/>
      <c r="CM355" s="319"/>
      <c r="CN355" s="319"/>
      <c r="CO355" s="319"/>
      <c r="CP355" s="319"/>
      <c r="CQ355" s="319"/>
      <c r="CR355" s="319"/>
      <c r="CS355" s="319"/>
      <c r="CT355" s="319"/>
      <c r="CU355" s="319"/>
      <c r="CV355" s="319"/>
      <c r="CW355" s="319"/>
      <c r="CX355" s="319"/>
      <c r="CY355" s="319"/>
      <c r="CZ355" s="319"/>
      <c r="DA355" s="319"/>
      <c r="DB355" s="319"/>
      <c r="DC355" s="319"/>
      <c r="DD355" s="319"/>
      <c r="DE355" s="319"/>
      <c r="DF355" s="319"/>
      <c r="DG355" s="319"/>
      <c r="DH355" s="319"/>
      <c r="DI355" s="319"/>
      <c r="DJ355" s="319"/>
      <c r="DK355" s="319"/>
      <c r="DL355" s="319"/>
      <c r="DM355" s="319"/>
      <c r="DN355" s="319"/>
      <c r="DO355" s="319"/>
      <c r="DP355" s="319"/>
      <c r="DQ355" s="319"/>
      <c r="DR355" s="319"/>
      <c r="DS355" s="319"/>
      <c r="DT355" s="319"/>
      <c r="DU355" s="319"/>
      <c r="DV355" s="319"/>
      <c r="DW355" s="319"/>
      <c r="DX355" s="319"/>
      <c r="DY355" s="319"/>
      <c r="DZ355" s="319"/>
      <c r="EA355" s="319"/>
      <c r="EB355" s="319"/>
      <c r="EC355" s="319"/>
      <c r="ED355" s="319"/>
      <c r="EE355" s="319"/>
      <c r="EF355" s="319"/>
      <c r="EG355" s="319"/>
      <c r="EH355" s="319"/>
      <c r="EI355" s="319"/>
      <c r="EJ355" s="319"/>
      <c r="EK355" s="319"/>
      <c r="EL355" s="319"/>
      <c r="EM355" s="319"/>
      <c r="EN355" s="319"/>
      <c r="EO355" s="319"/>
      <c r="EP355" s="319"/>
      <c r="EQ355" s="319"/>
      <c r="ER355" s="319"/>
      <c r="ES355" s="319"/>
      <c r="ET355" s="319"/>
      <c r="EU355" s="319"/>
      <c r="EV355" s="319"/>
      <c r="EW355" s="319"/>
      <c r="EX355" s="319"/>
      <c r="EY355" s="319"/>
      <c r="EZ355" s="319"/>
      <c r="FA355" s="319"/>
      <c r="FB355" s="319"/>
      <c r="FC355" s="319"/>
      <c r="FD355" s="319"/>
      <c r="FE355" s="319"/>
      <c r="FF355" s="319"/>
      <c r="FG355" s="319"/>
      <c r="FH355" s="319"/>
      <c r="FI355" s="319"/>
      <c r="FJ355" s="319"/>
      <c r="FK355" s="319"/>
      <c r="FL355" s="319"/>
      <c r="FM355" s="319"/>
      <c r="FN355" s="319"/>
      <c r="FO355" s="319"/>
      <c r="FP355" s="319"/>
      <c r="FQ355" s="319"/>
      <c r="FR355" s="319"/>
      <c r="FS355" s="319"/>
      <c r="FT355" s="319"/>
      <c r="FU355" s="319"/>
      <c r="FV355" s="319"/>
      <c r="FW355" s="319"/>
      <c r="FX355" s="319"/>
      <c r="FY355" s="319"/>
      <c r="FZ355" s="319"/>
      <c r="GA355" s="319"/>
      <c r="GB355" s="319"/>
      <c r="GC355" s="319"/>
      <c r="GD355" s="319"/>
      <c r="GE355" s="319"/>
      <c r="GF355" s="319"/>
      <c r="GG355" s="319"/>
      <c r="GH355" s="319"/>
      <c r="GI355" s="319"/>
      <c r="GJ355" s="319"/>
      <c r="GK355" s="319"/>
      <c r="GL355" s="319"/>
      <c r="GM355" s="319"/>
      <c r="GN355" s="319"/>
      <c r="GO355" s="319"/>
      <c r="GP355" s="319"/>
      <c r="GQ355" s="319"/>
      <c r="GR355" s="319"/>
      <c r="GS355" s="319"/>
      <c r="GT355" s="319"/>
      <c r="GU355" s="319"/>
      <c r="GV355" s="319"/>
      <c r="GW355" s="319"/>
      <c r="GX355" s="319"/>
      <c r="GY355" s="319"/>
      <c r="GZ355" s="319"/>
      <c r="HA355" s="319"/>
      <c r="HB355" s="319"/>
      <c r="HC355" s="319"/>
      <c r="HD355" s="319"/>
      <c r="HE355" s="319"/>
      <c r="HF355" s="319"/>
      <c r="HG355" s="319"/>
      <c r="HH355" s="319"/>
      <c r="HI355" s="319"/>
      <c r="HJ355" s="319"/>
      <c r="HK355" s="319"/>
      <c r="HL355" s="319"/>
      <c r="HM355" s="319"/>
      <c r="HN355" s="319"/>
      <c r="HO355" s="319"/>
      <c r="HP355" s="319"/>
      <c r="HQ355" s="319"/>
      <c r="HR355" s="319"/>
      <c r="HS355" s="319"/>
      <c r="HT355" s="319"/>
      <c r="HU355" s="319"/>
      <c r="HV355" s="319"/>
      <c r="HW355" s="319"/>
      <c r="HX355" s="319"/>
      <c r="HY355" s="319"/>
      <c r="HZ355" s="319"/>
      <c r="IA355" s="319"/>
      <c r="IB355" s="319"/>
      <c r="IC355" s="319"/>
      <c r="ID355" s="319"/>
      <c r="IE355" s="319"/>
      <c r="IF355" s="319"/>
      <c r="IG355" s="319"/>
      <c r="IH355" s="319"/>
      <c r="II355" s="319"/>
      <c r="IJ355" s="319"/>
      <c r="IK355" s="319"/>
      <c r="IL355" s="319"/>
      <c r="IM355" s="319"/>
      <c r="IN355" s="319"/>
      <c r="IO355" s="319"/>
      <c r="IP355" s="319"/>
      <c r="IQ355" s="319"/>
      <c r="IR355" s="319"/>
      <c r="IS355" s="319"/>
      <c r="IT355" s="319"/>
      <c r="IU355" s="319"/>
      <c r="IV355" s="319"/>
      <c r="IW355" s="319"/>
      <c r="IX355" s="319"/>
      <c r="IY355" s="319"/>
      <c r="IZ355" s="319"/>
      <c r="JA355" s="319"/>
      <c r="JB355" s="319"/>
      <c r="JC355" s="319"/>
      <c r="JD355" s="319"/>
      <c r="JE355" s="319"/>
      <c r="JF355" s="319"/>
      <c r="JG355" s="319"/>
      <c r="JH355" s="319"/>
      <c r="JI355" s="319"/>
      <c r="JJ355" s="319"/>
      <c r="JK355" s="319"/>
      <c r="JL355" s="319"/>
      <c r="JM355" s="319"/>
      <c r="JN355" s="319"/>
      <c r="JO355" s="319"/>
      <c r="JP355" s="319"/>
      <c r="JQ355" s="319"/>
      <c r="JR355" s="319"/>
      <c r="JS355" s="319"/>
      <c r="JT355" s="319"/>
      <c r="JU355" s="319"/>
      <c r="JV355" s="319"/>
      <c r="JW355" s="319"/>
      <c r="JX355" s="319"/>
      <c r="JY355" s="319"/>
      <c r="JZ355" s="319"/>
      <c r="KA355" s="319"/>
      <c r="KB355" s="319"/>
      <c r="KC355" s="319"/>
      <c r="KD355" s="319"/>
      <c r="KE355" s="319"/>
      <c r="KF355" s="319"/>
      <c r="KG355" s="319"/>
      <c r="KH355" s="319"/>
      <c r="KI355" s="319"/>
      <c r="KJ355" s="319"/>
    </row>
    <row r="356" spans="1:296" s="238" customFormat="1" ht="15" x14ac:dyDescent="0.25">
      <c r="A356" s="240"/>
      <c r="B356" s="241" t="s">
        <v>466</v>
      </c>
      <c r="C356" s="512" t="s">
        <v>708</v>
      </c>
      <c r="D356" s="512"/>
      <c r="E356" s="512"/>
      <c r="F356" s="512"/>
      <c r="G356" s="512"/>
      <c r="H356" s="512"/>
      <c r="I356" s="513" t="s">
        <v>621</v>
      </c>
      <c r="J356" s="513"/>
      <c r="K356" s="513"/>
      <c r="L356" s="513"/>
      <c r="M356" s="513"/>
      <c r="N356" s="513"/>
      <c r="O356" s="237"/>
      <c r="P356" s="237"/>
      <c r="Q356" s="294"/>
      <c r="R356" s="294"/>
      <c r="S356" s="237"/>
      <c r="T356" s="237"/>
      <c r="U356" s="237"/>
      <c r="V356" s="237"/>
      <c r="W356" s="237"/>
      <c r="X356" s="237"/>
      <c r="Y356" s="237"/>
      <c r="Z356" s="237"/>
      <c r="AA356" s="237"/>
      <c r="AB356" s="239"/>
      <c r="AC356" s="239"/>
      <c r="AD356" s="239"/>
      <c r="AE356" s="239"/>
      <c r="AF356" s="239"/>
      <c r="AG356" s="239"/>
      <c r="AH356" s="239"/>
      <c r="AI356" s="239"/>
      <c r="AJ356" s="239"/>
      <c r="AK356" s="239"/>
      <c r="AL356" s="239"/>
      <c r="AM356" s="239"/>
      <c r="AN356" s="239"/>
      <c r="AO356" s="239"/>
      <c r="AP356" s="239"/>
      <c r="AQ356" s="239"/>
      <c r="AR356" s="239"/>
      <c r="AS356" s="239"/>
      <c r="AT356" s="239"/>
      <c r="AU356" s="239"/>
      <c r="AV356" s="239"/>
      <c r="AW356" s="239"/>
      <c r="AX356" s="239"/>
      <c r="AY356" s="239"/>
      <c r="AZ356" s="239"/>
      <c r="BA356" s="239"/>
      <c r="BB356" s="239"/>
      <c r="BC356" s="239"/>
      <c r="BD356" s="239"/>
      <c r="BE356" s="239"/>
      <c r="BF356" s="239"/>
      <c r="BG356" s="239"/>
      <c r="BH356" s="239"/>
      <c r="BI356" s="239"/>
      <c r="BJ356" s="239"/>
      <c r="BK356" s="239"/>
      <c r="BL356" s="239"/>
      <c r="BM356" s="239"/>
      <c r="BN356" s="239"/>
      <c r="BO356" s="239"/>
      <c r="BP356" s="239"/>
      <c r="BQ356" s="239"/>
      <c r="BR356" s="239"/>
      <c r="BS356" s="239"/>
      <c r="BT356" s="239"/>
      <c r="BU356" s="239"/>
      <c r="BV356" s="239"/>
      <c r="BW356" s="239"/>
      <c r="BX356" s="239"/>
      <c r="BY356" s="239"/>
      <c r="BZ356" s="239"/>
      <c r="CA356" s="239"/>
      <c r="CB356" s="239"/>
      <c r="CC356" s="239"/>
      <c r="CD356" s="239"/>
      <c r="CE356" s="239"/>
      <c r="CF356" s="239"/>
      <c r="CG356" s="239"/>
      <c r="CH356" s="239"/>
      <c r="CI356" s="239"/>
      <c r="CJ356" s="239"/>
      <c r="CK356" s="239"/>
      <c r="CL356" s="239"/>
      <c r="CM356" s="239"/>
      <c r="CN356" s="239"/>
      <c r="CO356" s="239"/>
      <c r="CP356" s="239"/>
      <c r="CQ356" s="239"/>
      <c r="CR356" s="239"/>
      <c r="CS356" s="239"/>
      <c r="CT356" s="239"/>
      <c r="CU356" s="239"/>
      <c r="CV356" s="239"/>
      <c r="CW356" s="239"/>
      <c r="CX356" s="239"/>
      <c r="CY356" s="239"/>
      <c r="CZ356" s="239"/>
      <c r="DA356" s="239"/>
      <c r="DB356" s="239"/>
      <c r="DC356" s="239"/>
      <c r="DD356" s="239"/>
      <c r="DE356" s="239"/>
      <c r="DF356" s="239"/>
      <c r="DG356" s="239"/>
      <c r="DH356" s="239"/>
      <c r="DI356" s="239"/>
      <c r="DJ356" s="239"/>
      <c r="DK356" s="239"/>
      <c r="DL356" s="239"/>
      <c r="DM356" s="239"/>
      <c r="DN356" s="239"/>
      <c r="DO356" s="239"/>
      <c r="DP356" s="239"/>
      <c r="DQ356" s="239"/>
      <c r="DR356" s="239"/>
      <c r="DS356" s="239"/>
      <c r="DT356" s="239"/>
      <c r="DU356" s="239"/>
      <c r="DV356" s="239"/>
      <c r="DW356" s="239"/>
      <c r="DX356" s="239"/>
      <c r="DY356" s="239"/>
      <c r="DZ356" s="239"/>
      <c r="EA356" s="239"/>
      <c r="EB356" s="239"/>
      <c r="EC356" s="239"/>
      <c r="ED356" s="239"/>
      <c r="EE356" s="239"/>
      <c r="EF356" s="239"/>
      <c r="EG356" s="239"/>
      <c r="EH356" s="239"/>
      <c r="EI356" s="239"/>
      <c r="EJ356" s="239"/>
      <c r="EK356" s="239"/>
      <c r="EL356" s="239"/>
      <c r="EM356" s="239"/>
      <c r="EN356" s="239"/>
      <c r="EO356" s="239"/>
      <c r="EP356" s="239"/>
      <c r="EQ356" s="239"/>
      <c r="ER356" s="239"/>
      <c r="ES356" s="239"/>
      <c r="ET356" s="239"/>
      <c r="EU356" s="239"/>
      <c r="EV356" s="239"/>
      <c r="EW356" s="239"/>
      <c r="EX356" s="239"/>
      <c r="EY356" s="239"/>
      <c r="EZ356" s="239"/>
      <c r="FA356" s="239"/>
      <c r="FB356" s="239"/>
      <c r="FC356" s="239"/>
      <c r="FD356" s="239"/>
      <c r="FE356" s="239"/>
      <c r="FF356" s="239"/>
      <c r="FG356" s="239"/>
      <c r="FH356" s="239"/>
      <c r="FI356" s="239"/>
      <c r="FJ356" s="239"/>
      <c r="FK356" s="239"/>
      <c r="FL356" s="239"/>
      <c r="FM356" s="239"/>
      <c r="FN356" s="239"/>
      <c r="FO356" s="239"/>
      <c r="FP356" s="239"/>
      <c r="FQ356" s="239"/>
      <c r="FR356" s="239"/>
      <c r="FS356" s="239"/>
      <c r="FT356" s="239"/>
      <c r="FU356" s="239"/>
      <c r="FV356" s="239"/>
      <c r="FW356" s="239"/>
      <c r="FX356" s="239"/>
      <c r="FY356" s="239"/>
      <c r="FZ356" s="239"/>
      <c r="GA356" s="239"/>
      <c r="GB356" s="239"/>
      <c r="GC356" s="239"/>
      <c r="GD356" s="239"/>
      <c r="GE356" s="239"/>
      <c r="GF356" s="239"/>
      <c r="GG356" s="239"/>
      <c r="GH356" s="239"/>
      <c r="GI356" s="239"/>
      <c r="GJ356" s="239"/>
      <c r="GK356" s="239"/>
      <c r="GL356" s="239"/>
      <c r="GM356" s="239"/>
      <c r="GN356" s="239"/>
      <c r="GO356" s="239"/>
      <c r="GP356" s="239"/>
      <c r="GQ356" s="239"/>
      <c r="GR356" s="239"/>
      <c r="GS356" s="239"/>
      <c r="GT356" s="239"/>
      <c r="GU356" s="239"/>
      <c r="GV356" s="239"/>
      <c r="GW356" s="239"/>
      <c r="GX356" s="239"/>
      <c r="GY356" s="239"/>
      <c r="GZ356" s="239"/>
      <c r="HA356" s="239"/>
      <c r="HB356" s="239"/>
      <c r="HC356" s="239"/>
      <c r="HD356" s="239"/>
      <c r="HE356" s="239"/>
      <c r="HF356" s="239"/>
      <c r="HG356" s="239"/>
      <c r="HH356" s="239"/>
      <c r="HI356" s="239"/>
      <c r="HJ356" s="239"/>
      <c r="HK356" s="239"/>
      <c r="HL356" s="239"/>
      <c r="HM356" s="239"/>
      <c r="HN356" s="239"/>
      <c r="HO356" s="239"/>
      <c r="HP356" s="239"/>
      <c r="HQ356" s="239"/>
      <c r="HR356" s="239"/>
      <c r="HS356" s="239"/>
      <c r="HT356" s="239"/>
      <c r="HU356" s="239"/>
      <c r="HV356" s="239"/>
      <c r="HW356" s="239"/>
      <c r="HX356" s="239"/>
      <c r="HY356" s="239"/>
      <c r="HZ356" s="239"/>
      <c r="IA356" s="239"/>
      <c r="IB356" s="239"/>
      <c r="IC356" s="239"/>
      <c r="ID356" s="239"/>
      <c r="IE356" s="239"/>
      <c r="IF356" s="239"/>
      <c r="IG356" s="239"/>
      <c r="IH356" s="239"/>
      <c r="II356" s="239"/>
      <c r="IJ356" s="239"/>
      <c r="IK356" s="239"/>
      <c r="IL356" s="239"/>
      <c r="IM356" s="239"/>
      <c r="IN356" s="239"/>
      <c r="IO356" s="239"/>
      <c r="IP356" s="239"/>
      <c r="IQ356" s="239"/>
      <c r="IR356" s="239"/>
      <c r="IS356" s="239"/>
      <c r="IT356" s="239"/>
      <c r="IU356" s="239"/>
      <c r="IV356" s="239"/>
      <c r="IW356" s="239"/>
      <c r="IX356" s="239"/>
      <c r="IY356" s="239"/>
      <c r="IZ356" s="239"/>
      <c r="JA356" s="239"/>
      <c r="JB356" s="239"/>
      <c r="JC356" s="239"/>
      <c r="JD356" s="239"/>
      <c r="JE356" s="239"/>
      <c r="JF356" s="239"/>
      <c r="JG356" s="239"/>
      <c r="JH356" s="239"/>
      <c r="JI356" s="239"/>
      <c r="JJ356" s="239"/>
      <c r="JK356" s="239"/>
      <c r="JL356" s="239"/>
      <c r="JM356" s="239" t="s">
        <v>504</v>
      </c>
      <c r="JN356" s="239" t="s">
        <v>504</v>
      </c>
      <c r="JO356" s="239" t="s">
        <v>504</v>
      </c>
      <c r="JP356" s="239" t="s">
        <v>504</v>
      </c>
      <c r="JQ356" s="239" t="s">
        <v>504</v>
      </c>
      <c r="JR356" s="239" t="s">
        <v>504</v>
      </c>
      <c r="JS356" s="239" t="s">
        <v>504</v>
      </c>
      <c r="JT356" s="239" t="s">
        <v>504</v>
      </c>
      <c r="JU356" s="239" t="s">
        <v>504</v>
      </c>
      <c r="JV356" s="239" t="s">
        <v>504</v>
      </c>
      <c r="JW356" s="239" t="s">
        <v>504</v>
      </c>
      <c r="JX356" s="239" t="s">
        <v>504</v>
      </c>
      <c r="JY356" s="239"/>
      <c r="JZ356" s="239"/>
      <c r="KA356" s="239"/>
      <c r="KB356" s="239"/>
      <c r="KC356" s="239"/>
      <c r="KD356" s="239"/>
      <c r="KE356" s="239"/>
      <c r="KF356" s="239"/>
      <c r="KG356" s="239"/>
      <c r="KH356" s="239"/>
      <c r="KI356" s="239"/>
      <c r="KJ356" s="239"/>
    </row>
    <row r="357" spans="1:296" s="295" customFormat="1" ht="35.25" customHeight="1" x14ac:dyDescent="0.25">
      <c r="A357" s="264"/>
      <c r="B357" s="241"/>
      <c r="C357" s="514" t="s">
        <v>464</v>
      </c>
      <c r="D357" s="514"/>
      <c r="E357" s="514"/>
      <c r="F357" s="514"/>
      <c r="G357" s="514"/>
      <c r="H357" s="514"/>
      <c r="I357" s="514"/>
      <c r="J357" s="514"/>
      <c r="K357" s="514"/>
      <c r="L357" s="514"/>
      <c r="M357" s="514"/>
      <c r="N357" s="514"/>
      <c r="Q357" s="296"/>
      <c r="R357" s="296"/>
      <c r="AB357" s="297"/>
      <c r="AC357" s="297"/>
      <c r="AD357" s="297"/>
      <c r="AE357" s="297"/>
      <c r="AF357" s="297"/>
      <c r="AG357" s="297"/>
      <c r="AH357" s="297"/>
      <c r="AI357" s="297"/>
      <c r="AJ357" s="297"/>
      <c r="AK357" s="297"/>
      <c r="AL357" s="297"/>
      <c r="AM357" s="297"/>
      <c r="AN357" s="297"/>
      <c r="AO357" s="297"/>
      <c r="AP357" s="297"/>
      <c r="AQ357" s="297"/>
      <c r="AR357" s="297"/>
      <c r="AS357" s="297"/>
      <c r="AT357" s="297"/>
      <c r="AU357" s="297"/>
      <c r="AV357" s="297"/>
      <c r="AW357" s="297"/>
      <c r="AX357" s="297"/>
      <c r="AY357" s="297"/>
      <c r="AZ357" s="297"/>
      <c r="BA357" s="297"/>
      <c r="BB357" s="297"/>
      <c r="BC357" s="297"/>
      <c r="BD357" s="297"/>
      <c r="BE357" s="297"/>
      <c r="BF357" s="297"/>
      <c r="BG357" s="297"/>
      <c r="BH357" s="297"/>
      <c r="BI357" s="297"/>
      <c r="BJ357" s="297"/>
      <c r="BK357" s="297"/>
      <c r="BL357" s="297"/>
      <c r="BM357" s="297"/>
      <c r="BN357" s="297"/>
      <c r="BO357" s="297"/>
      <c r="BP357" s="297"/>
      <c r="BQ357" s="297"/>
      <c r="BR357" s="297"/>
      <c r="BS357" s="297"/>
      <c r="BT357" s="297"/>
      <c r="BU357" s="297"/>
      <c r="BV357" s="297"/>
      <c r="BW357" s="297"/>
      <c r="BX357" s="297"/>
      <c r="BY357" s="297"/>
      <c r="BZ357" s="297"/>
      <c r="CA357" s="297"/>
      <c r="CB357" s="297"/>
      <c r="CC357" s="297"/>
      <c r="CD357" s="297"/>
      <c r="CE357" s="297"/>
      <c r="CF357" s="297"/>
      <c r="CG357" s="297"/>
      <c r="CH357" s="297"/>
      <c r="CI357" s="297"/>
      <c r="CJ357" s="297"/>
      <c r="CK357" s="297"/>
      <c r="CL357" s="297"/>
      <c r="CM357" s="297"/>
      <c r="CN357" s="297"/>
      <c r="CO357" s="297"/>
      <c r="CP357" s="297"/>
      <c r="CQ357" s="297"/>
      <c r="CR357" s="297"/>
      <c r="CS357" s="297"/>
      <c r="CT357" s="297"/>
      <c r="CU357" s="297"/>
      <c r="CV357" s="297"/>
      <c r="CW357" s="297"/>
      <c r="CX357" s="297"/>
      <c r="CY357" s="297"/>
      <c r="CZ357" s="297"/>
      <c r="DA357" s="297"/>
      <c r="DB357" s="297"/>
      <c r="DC357" s="297"/>
      <c r="DD357" s="297"/>
      <c r="DE357" s="297"/>
      <c r="DF357" s="297"/>
      <c r="DG357" s="297"/>
      <c r="DH357" s="297"/>
      <c r="DI357" s="297"/>
      <c r="DJ357" s="297"/>
      <c r="DK357" s="297"/>
      <c r="DL357" s="297"/>
      <c r="DM357" s="297"/>
      <c r="DN357" s="297"/>
      <c r="DO357" s="297"/>
      <c r="DP357" s="297"/>
      <c r="DQ357" s="297"/>
      <c r="DR357" s="297"/>
      <c r="DS357" s="297"/>
      <c r="DT357" s="297"/>
      <c r="DU357" s="297"/>
      <c r="DV357" s="297"/>
      <c r="DW357" s="297"/>
      <c r="DX357" s="297"/>
      <c r="DY357" s="297"/>
      <c r="DZ357" s="297"/>
      <c r="EA357" s="297"/>
      <c r="EB357" s="297"/>
      <c r="EC357" s="297"/>
      <c r="ED357" s="297"/>
      <c r="EE357" s="297"/>
      <c r="EF357" s="297"/>
      <c r="EG357" s="297"/>
      <c r="EH357" s="297"/>
      <c r="EI357" s="297"/>
      <c r="EJ357" s="297"/>
      <c r="EK357" s="297"/>
      <c r="EL357" s="297"/>
      <c r="EM357" s="297"/>
      <c r="EN357" s="297"/>
      <c r="EO357" s="297"/>
      <c r="EP357" s="297"/>
      <c r="EQ357" s="297"/>
      <c r="ER357" s="297"/>
      <c r="ES357" s="297"/>
      <c r="ET357" s="297"/>
      <c r="EU357" s="297"/>
      <c r="EV357" s="297"/>
      <c r="EW357" s="297"/>
      <c r="EX357" s="297"/>
      <c r="EY357" s="297"/>
      <c r="EZ357" s="297"/>
      <c r="FA357" s="297"/>
      <c r="FB357" s="297"/>
      <c r="FC357" s="297"/>
      <c r="FD357" s="297"/>
      <c r="FE357" s="297"/>
      <c r="FF357" s="297"/>
      <c r="FG357" s="297"/>
      <c r="FH357" s="297"/>
      <c r="FI357" s="297"/>
      <c r="FJ357" s="297"/>
      <c r="FK357" s="297"/>
      <c r="FL357" s="297"/>
      <c r="FM357" s="297"/>
      <c r="FN357" s="297"/>
      <c r="FO357" s="297"/>
      <c r="FP357" s="297"/>
      <c r="FQ357" s="297"/>
      <c r="FR357" s="297"/>
      <c r="FS357" s="297"/>
      <c r="FT357" s="297"/>
      <c r="FU357" s="297"/>
      <c r="FV357" s="297"/>
      <c r="FW357" s="297"/>
      <c r="FX357" s="297"/>
      <c r="FY357" s="297"/>
      <c r="FZ357" s="297"/>
      <c r="GA357" s="297"/>
      <c r="GB357" s="297"/>
      <c r="GC357" s="297"/>
      <c r="GD357" s="297"/>
      <c r="GE357" s="297"/>
      <c r="GF357" s="297"/>
      <c r="GG357" s="297"/>
      <c r="GH357" s="297"/>
      <c r="GI357" s="297"/>
      <c r="GJ357" s="297"/>
      <c r="GK357" s="297"/>
      <c r="GL357" s="297"/>
      <c r="GM357" s="297"/>
      <c r="GN357" s="297"/>
      <c r="GO357" s="297"/>
      <c r="GP357" s="297"/>
      <c r="GQ357" s="297"/>
      <c r="GR357" s="297"/>
      <c r="GS357" s="297"/>
      <c r="GT357" s="297"/>
      <c r="GU357" s="297"/>
      <c r="GV357" s="297"/>
      <c r="GW357" s="297"/>
      <c r="GX357" s="297"/>
      <c r="GY357" s="297"/>
      <c r="GZ357" s="297"/>
      <c r="HA357" s="297"/>
      <c r="HB357" s="297"/>
      <c r="HC357" s="297"/>
      <c r="HD357" s="297"/>
      <c r="HE357" s="297"/>
      <c r="HF357" s="297"/>
      <c r="HG357" s="297"/>
      <c r="HH357" s="297"/>
      <c r="HI357" s="297"/>
      <c r="HJ357" s="297"/>
      <c r="HK357" s="297"/>
      <c r="HL357" s="297"/>
      <c r="HM357" s="297"/>
      <c r="HN357" s="297"/>
      <c r="HO357" s="297"/>
      <c r="HP357" s="297"/>
      <c r="HQ357" s="297"/>
      <c r="HR357" s="297"/>
      <c r="HS357" s="297"/>
      <c r="HT357" s="297"/>
      <c r="HU357" s="297"/>
      <c r="HV357" s="297"/>
      <c r="HW357" s="297"/>
      <c r="HX357" s="297"/>
      <c r="HY357" s="297"/>
      <c r="HZ357" s="297"/>
      <c r="IA357" s="297"/>
      <c r="IB357" s="297"/>
      <c r="IC357" s="297"/>
      <c r="ID357" s="297"/>
      <c r="IE357" s="297"/>
      <c r="IF357" s="297"/>
      <c r="IG357" s="297"/>
      <c r="IH357" s="297"/>
      <c r="II357" s="297"/>
      <c r="IJ357" s="297"/>
      <c r="IK357" s="297"/>
      <c r="IL357" s="297"/>
      <c r="IM357" s="297"/>
      <c r="IN357" s="297"/>
      <c r="IO357" s="297"/>
      <c r="IP357" s="297"/>
      <c r="IQ357" s="297"/>
      <c r="IR357" s="297"/>
      <c r="IS357" s="297"/>
      <c r="IT357" s="297"/>
      <c r="IU357" s="297"/>
      <c r="IV357" s="297"/>
      <c r="IW357" s="297"/>
      <c r="IX357" s="297"/>
      <c r="IY357" s="297"/>
      <c r="IZ357" s="297"/>
      <c r="JA357" s="297"/>
      <c r="JB357" s="297"/>
      <c r="JC357" s="297"/>
      <c r="JD357" s="297"/>
      <c r="JE357" s="297"/>
      <c r="JF357" s="297"/>
      <c r="JG357" s="297"/>
      <c r="JH357" s="297"/>
      <c r="JI357" s="297"/>
      <c r="JJ357" s="297"/>
      <c r="JK357" s="297"/>
      <c r="JL357" s="297"/>
      <c r="JM357" s="297"/>
      <c r="JN357" s="297"/>
      <c r="JO357" s="297"/>
      <c r="JP357" s="297"/>
      <c r="JQ357" s="297"/>
      <c r="JR357" s="297"/>
      <c r="JS357" s="297"/>
      <c r="JT357" s="297"/>
      <c r="JU357" s="297"/>
      <c r="JV357" s="297"/>
      <c r="JW357" s="297"/>
      <c r="JX357" s="297"/>
      <c r="JY357" s="297"/>
      <c r="JZ357" s="297"/>
      <c r="KA357" s="297"/>
      <c r="KB357" s="297"/>
      <c r="KC357" s="297"/>
      <c r="KD357" s="297"/>
      <c r="KE357" s="297"/>
      <c r="KF357" s="297"/>
      <c r="KG357" s="297"/>
      <c r="KH357" s="297"/>
      <c r="KI357" s="297"/>
      <c r="KJ357" s="297"/>
    </row>
    <row r="358" spans="1:296" s="238" customFormat="1" ht="15" x14ac:dyDescent="0.25">
      <c r="A358" s="240"/>
      <c r="B358" s="241" t="s">
        <v>465</v>
      </c>
      <c r="C358" s="512" t="s">
        <v>709</v>
      </c>
      <c r="D358" s="512"/>
      <c r="E358" s="512"/>
      <c r="F358" s="512"/>
      <c r="G358" s="512"/>
      <c r="H358" s="512"/>
      <c r="I358" s="513" t="s">
        <v>710</v>
      </c>
      <c r="J358" s="513"/>
      <c r="K358" s="513"/>
      <c r="L358" s="513"/>
      <c r="M358" s="513"/>
      <c r="N358" s="513"/>
      <c r="O358" s="237"/>
      <c r="P358" s="237"/>
      <c r="Q358" s="294"/>
      <c r="R358" s="294"/>
      <c r="S358" s="237"/>
      <c r="T358" s="237"/>
      <c r="U358" s="237"/>
      <c r="V358" s="237"/>
      <c r="W358" s="237"/>
      <c r="X358" s="237"/>
      <c r="Y358" s="237"/>
      <c r="Z358" s="237"/>
      <c r="AA358" s="237"/>
      <c r="AB358" s="239"/>
      <c r="AC358" s="239"/>
      <c r="AD358" s="239"/>
      <c r="AE358" s="239"/>
      <c r="AF358" s="239"/>
      <c r="AG358" s="239"/>
      <c r="AH358" s="239"/>
      <c r="AI358" s="239"/>
      <c r="AJ358" s="239"/>
      <c r="AK358" s="239"/>
      <c r="AL358" s="239"/>
      <c r="AM358" s="239"/>
      <c r="AN358" s="239"/>
      <c r="AO358" s="239"/>
      <c r="AP358" s="239"/>
      <c r="AQ358" s="239"/>
      <c r="AR358" s="239"/>
      <c r="AS358" s="239"/>
      <c r="AT358" s="239"/>
      <c r="AU358" s="239"/>
      <c r="AV358" s="239"/>
      <c r="AW358" s="239"/>
      <c r="AX358" s="239"/>
      <c r="AY358" s="239"/>
      <c r="AZ358" s="239"/>
      <c r="BA358" s="239"/>
      <c r="BB358" s="239"/>
      <c r="BC358" s="239"/>
      <c r="BD358" s="239"/>
      <c r="BE358" s="239"/>
      <c r="BF358" s="239"/>
      <c r="BG358" s="239"/>
      <c r="BH358" s="239"/>
      <c r="BI358" s="239"/>
      <c r="BJ358" s="239"/>
      <c r="BK358" s="239"/>
      <c r="BL358" s="239"/>
      <c r="BM358" s="239"/>
      <c r="BN358" s="239"/>
      <c r="BO358" s="239"/>
      <c r="BP358" s="239"/>
      <c r="BQ358" s="239"/>
      <c r="BR358" s="239"/>
      <c r="BS358" s="239"/>
      <c r="BT358" s="239"/>
      <c r="BU358" s="239"/>
      <c r="BV358" s="239"/>
      <c r="BW358" s="239"/>
      <c r="BX358" s="239"/>
      <c r="BY358" s="239"/>
      <c r="BZ358" s="239"/>
      <c r="CA358" s="239"/>
      <c r="CB358" s="239"/>
      <c r="CC358" s="239"/>
      <c r="CD358" s="239"/>
      <c r="CE358" s="239"/>
      <c r="CF358" s="239"/>
      <c r="CG358" s="239"/>
      <c r="CH358" s="239"/>
      <c r="CI358" s="239"/>
      <c r="CJ358" s="239"/>
      <c r="CK358" s="239"/>
      <c r="CL358" s="239"/>
      <c r="CM358" s="239"/>
      <c r="CN358" s="239"/>
      <c r="CO358" s="239"/>
      <c r="CP358" s="239"/>
      <c r="CQ358" s="239"/>
      <c r="CR358" s="239"/>
      <c r="CS358" s="239"/>
      <c r="CT358" s="239"/>
      <c r="CU358" s="239"/>
      <c r="CV358" s="239"/>
      <c r="CW358" s="239"/>
      <c r="CX358" s="239"/>
      <c r="CY358" s="239"/>
      <c r="CZ358" s="239"/>
      <c r="DA358" s="239"/>
      <c r="DB358" s="239"/>
      <c r="DC358" s="239"/>
      <c r="DD358" s="239"/>
      <c r="DE358" s="239"/>
      <c r="DF358" s="239"/>
      <c r="DG358" s="239"/>
      <c r="DH358" s="239"/>
      <c r="DI358" s="239"/>
      <c r="DJ358" s="239"/>
      <c r="DK358" s="239"/>
      <c r="DL358" s="239"/>
      <c r="DM358" s="239"/>
      <c r="DN358" s="239"/>
      <c r="DO358" s="239"/>
      <c r="DP358" s="239"/>
      <c r="DQ358" s="239"/>
      <c r="DR358" s="239"/>
      <c r="DS358" s="239"/>
      <c r="DT358" s="239"/>
      <c r="DU358" s="239"/>
      <c r="DV358" s="239"/>
      <c r="DW358" s="239"/>
      <c r="DX358" s="239"/>
      <c r="DY358" s="239"/>
      <c r="DZ358" s="239"/>
      <c r="EA358" s="239"/>
      <c r="EB358" s="239"/>
      <c r="EC358" s="239"/>
      <c r="ED358" s="239"/>
      <c r="EE358" s="239"/>
      <c r="EF358" s="239"/>
      <c r="EG358" s="239"/>
      <c r="EH358" s="239"/>
      <c r="EI358" s="239"/>
      <c r="EJ358" s="239"/>
      <c r="EK358" s="239"/>
      <c r="EL358" s="239"/>
      <c r="EM358" s="239"/>
      <c r="EN358" s="239"/>
      <c r="EO358" s="239"/>
      <c r="EP358" s="239"/>
      <c r="EQ358" s="239"/>
      <c r="ER358" s="239"/>
      <c r="ES358" s="239"/>
      <c r="ET358" s="239"/>
      <c r="EU358" s="239"/>
      <c r="EV358" s="239"/>
      <c r="EW358" s="239"/>
      <c r="EX358" s="239"/>
      <c r="EY358" s="239"/>
      <c r="EZ358" s="239"/>
      <c r="FA358" s="239"/>
      <c r="FB358" s="239"/>
      <c r="FC358" s="239"/>
      <c r="FD358" s="239"/>
      <c r="FE358" s="239"/>
      <c r="FF358" s="239"/>
      <c r="FG358" s="239"/>
      <c r="FH358" s="239"/>
      <c r="FI358" s="239"/>
      <c r="FJ358" s="239"/>
      <c r="FK358" s="239"/>
      <c r="FL358" s="239"/>
      <c r="FM358" s="239"/>
      <c r="FN358" s="239"/>
      <c r="FO358" s="239"/>
      <c r="FP358" s="239"/>
      <c r="FQ358" s="239"/>
      <c r="FR358" s="239"/>
      <c r="FS358" s="239"/>
      <c r="FT358" s="239"/>
      <c r="FU358" s="239"/>
      <c r="FV358" s="239"/>
      <c r="FW358" s="239"/>
      <c r="FX358" s="239"/>
      <c r="FY358" s="239"/>
      <c r="FZ358" s="239"/>
      <c r="GA358" s="239"/>
      <c r="GB358" s="239"/>
      <c r="GC358" s="239"/>
      <c r="GD358" s="239"/>
      <c r="GE358" s="239"/>
      <c r="GF358" s="239"/>
      <c r="GG358" s="239"/>
      <c r="GH358" s="239"/>
      <c r="GI358" s="239"/>
      <c r="GJ358" s="239"/>
      <c r="GK358" s="239"/>
      <c r="GL358" s="239"/>
      <c r="GM358" s="239"/>
      <c r="GN358" s="239"/>
      <c r="GO358" s="239"/>
      <c r="GP358" s="239"/>
      <c r="GQ358" s="239"/>
      <c r="GR358" s="239"/>
      <c r="GS358" s="239"/>
      <c r="GT358" s="239"/>
      <c r="GU358" s="239"/>
      <c r="GV358" s="239"/>
      <c r="GW358" s="239"/>
      <c r="GX358" s="239"/>
      <c r="GY358" s="239"/>
      <c r="GZ358" s="239"/>
      <c r="HA358" s="239"/>
      <c r="HB358" s="239"/>
      <c r="HC358" s="239"/>
      <c r="HD358" s="239"/>
      <c r="HE358" s="239"/>
      <c r="HF358" s="239"/>
      <c r="HG358" s="239"/>
      <c r="HH358" s="239"/>
      <c r="HI358" s="239"/>
      <c r="HJ358" s="239"/>
      <c r="HK358" s="239"/>
      <c r="HL358" s="239"/>
      <c r="HM358" s="239"/>
      <c r="HN358" s="239"/>
      <c r="HO358" s="239"/>
      <c r="HP358" s="239"/>
      <c r="HQ358" s="239"/>
      <c r="HR358" s="239"/>
      <c r="HS358" s="239"/>
      <c r="HT358" s="239"/>
      <c r="HU358" s="239"/>
      <c r="HV358" s="239"/>
      <c r="HW358" s="239"/>
      <c r="HX358" s="239"/>
      <c r="HY358" s="239"/>
      <c r="HZ358" s="239"/>
      <c r="IA358" s="239"/>
      <c r="IB358" s="239"/>
      <c r="IC358" s="239"/>
      <c r="ID358" s="239"/>
      <c r="IE358" s="239"/>
      <c r="IF358" s="239"/>
      <c r="IG358" s="239"/>
      <c r="IH358" s="239"/>
      <c r="II358" s="239"/>
      <c r="IJ358" s="239"/>
      <c r="IK358" s="239"/>
      <c r="IL358" s="239"/>
      <c r="IM358" s="239"/>
      <c r="IN358" s="239"/>
      <c r="IO358" s="239"/>
      <c r="IP358" s="239"/>
      <c r="IQ358" s="239"/>
      <c r="IR358" s="239"/>
      <c r="IS358" s="239"/>
      <c r="IT358" s="239"/>
      <c r="IU358" s="239"/>
      <c r="IV358" s="239"/>
      <c r="IW358" s="239"/>
      <c r="IX358" s="239"/>
      <c r="IY358" s="239"/>
      <c r="IZ358" s="239"/>
      <c r="JA358" s="239"/>
      <c r="JB358" s="239"/>
      <c r="JC358" s="239"/>
      <c r="JD358" s="239"/>
      <c r="JE358" s="239"/>
      <c r="JF358" s="239"/>
      <c r="JG358" s="239"/>
      <c r="JH358" s="239"/>
      <c r="JI358" s="239"/>
      <c r="JJ358" s="239"/>
      <c r="JK358" s="239"/>
      <c r="JL358" s="239"/>
      <c r="JM358" s="239"/>
      <c r="JN358" s="239"/>
      <c r="JO358" s="239"/>
      <c r="JP358" s="239"/>
      <c r="JQ358" s="239"/>
      <c r="JR358" s="239"/>
      <c r="JS358" s="239"/>
      <c r="JT358" s="239"/>
      <c r="JU358" s="239"/>
      <c r="JV358" s="239"/>
      <c r="JW358" s="239"/>
      <c r="JX358" s="239"/>
      <c r="JY358" s="239" t="s">
        <v>504</v>
      </c>
      <c r="JZ358" s="239" t="s">
        <v>504</v>
      </c>
      <c r="KA358" s="239" t="s">
        <v>504</v>
      </c>
      <c r="KB358" s="239" t="s">
        <v>504</v>
      </c>
      <c r="KC358" s="239" t="s">
        <v>504</v>
      </c>
      <c r="KD358" s="239" t="s">
        <v>504</v>
      </c>
      <c r="KE358" s="239" t="s">
        <v>504</v>
      </c>
      <c r="KF358" s="239" t="s">
        <v>504</v>
      </c>
      <c r="KG358" s="239" t="s">
        <v>504</v>
      </c>
      <c r="KH358" s="239" t="s">
        <v>504</v>
      </c>
      <c r="KI358" s="239" t="s">
        <v>504</v>
      </c>
      <c r="KJ358" s="239" t="s">
        <v>504</v>
      </c>
    </row>
    <row r="359" spans="1:296" s="295" customFormat="1" ht="16.5" customHeight="1" x14ac:dyDescent="0.25">
      <c r="A359" s="264"/>
      <c r="C359" s="514" t="s">
        <v>464</v>
      </c>
      <c r="D359" s="514"/>
      <c r="E359" s="514"/>
      <c r="F359" s="514"/>
      <c r="G359" s="514"/>
      <c r="H359" s="514"/>
      <c r="I359" s="514"/>
      <c r="J359" s="514"/>
      <c r="K359" s="514"/>
      <c r="L359" s="514"/>
      <c r="M359" s="514"/>
      <c r="N359" s="514"/>
      <c r="Q359" s="296"/>
      <c r="R359" s="296"/>
      <c r="AB359" s="297"/>
      <c r="AC359" s="297"/>
      <c r="AD359" s="297"/>
      <c r="AE359" s="297"/>
      <c r="AF359" s="297"/>
      <c r="AG359" s="297"/>
      <c r="AH359" s="297"/>
      <c r="AI359" s="297"/>
      <c r="AJ359" s="297"/>
      <c r="AK359" s="297"/>
      <c r="AL359" s="297"/>
      <c r="AM359" s="297"/>
      <c r="AN359" s="297"/>
      <c r="AO359" s="297"/>
      <c r="AP359" s="297"/>
      <c r="AQ359" s="297"/>
      <c r="AR359" s="297"/>
      <c r="AS359" s="297"/>
      <c r="AT359" s="297"/>
      <c r="AU359" s="297"/>
      <c r="AV359" s="297"/>
      <c r="AW359" s="297"/>
      <c r="AX359" s="297"/>
      <c r="AY359" s="297"/>
      <c r="AZ359" s="297"/>
      <c r="BA359" s="297"/>
      <c r="BB359" s="297"/>
      <c r="BC359" s="297"/>
      <c r="BD359" s="297"/>
      <c r="BE359" s="297"/>
      <c r="BF359" s="297"/>
      <c r="BG359" s="297"/>
      <c r="BH359" s="297"/>
      <c r="BI359" s="297"/>
      <c r="BJ359" s="297"/>
      <c r="BK359" s="297"/>
      <c r="BL359" s="297"/>
      <c r="BM359" s="297"/>
      <c r="BN359" s="297"/>
      <c r="BO359" s="297"/>
      <c r="BP359" s="297"/>
      <c r="BQ359" s="297"/>
      <c r="BR359" s="297"/>
      <c r="BS359" s="297"/>
      <c r="BT359" s="297"/>
      <c r="BU359" s="297"/>
      <c r="BV359" s="297"/>
      <c r="BW359" s="297"/>
      <c r="BX359" s="297"/>
      <c r="BY359" s="297"/>
      <c r="BZ359" s="297"/>
      <c r="CA359" s="297"/>
      <c r="CB359" s="297"/>
      <c r="CC359" s="297"/>
      <c r="CD359" s="297"/>
      <c r="CE359" s="297"/>
      <c r="CF359" s="297"/>
      <c r="CG359" s="297"/>
      <c r="CH359" s="297"/>
      <c r="CI359" s="297"/>
      <c r="CJ359" s="297"/>
      <c r="CK359" s="297"/>
      <c r="CL359" s="297"/>
      <c r="CM359" s="297"/>
      <c r="CN359" s="297"/>
      <c r="CO359" s="297"/>
      <c r="CP359" s="297"/>
      <c r="CQ359" s="297"/>
      <c r="CR359" s="297"/>
      <c r="CS359" s="297"/>
      <c r="CT359" s="297"/>
      <c r="CU359" s="297"/>
      <c r="CV359" s="297"/>
      <c r="CW359" s="297"/>
      <c r="CX359" s="297"/>
      <c r="CY359" s="297"/>
      <c r="CZ359" s="297"/>
      <c r="DA359" s="297"/>
      <c r="DB359" s="297"/>
      <c r="DC359" s="297"/>
      <c r="DD359" s="297"/>
      <c r="DE359" s="297"/>
      <c r="DF359" s="297"/>
      <c r="DG359" s="297"/>
      <c r="DH359" s="297"/>
      <c r="DI359" s="297"/>
      <c r="DJ359" s="297"/>
      <c r="DK359" s="297"/>
      <c r="DL359" s="297"/>
      <c r="DM359" s="297"/>
      <c r="DN359" s="297"/>
      <c r="DO359" s="297"/>
      <c r="DP359" s="297"/>
      <c r="DQ359" s="297"/>
      <c r="DR359" s="297"/>
      <c r="DS359" s="297"/>
      <c r="DT359" s="297"/>
      <c r="DU359" s="297"/>
      <c r="DV359" s="297"/>
      <c r="DW359" s="297"/>
      <c r="DX359" s="297"/>
      <c r="DY359" s="297"/>
      <c r="DZ359" s="297"/>
      <c r="EA359" s="297"/>
      <c r="EB359" s="297"/>
      <c r="EC359" s="297"/>
      <c r="ED359" s="297"/>
      <c r="EE359" s="297"/>
      <c r="EF359" s="297"/>
      <c r="EG359" s="297"/>
      <c r="EH359" s="297"/>
      <c r="EI359" s="297"/>
      <c r="EJ359" s="297"/>
      <c r="EK359" s="297"/>
      <c r="EL359" s="297"/>
      <c r="EM359" s="297"/>
      <c r="EN359" s="297"/>
      <c r="EO359" s="297"/>
      <c r="EP359" s="297"/>
      <c r="EQ359" s="297"/>
      <c r="ER359" s="297"/>
      <c r="ES359" s="297"/>
      <c r="ET359" s="297"/>
      <c r="EU359" s="297"/>
      <c r="EV359" s="297"/>
      <c r="EW359" s="297"/>
      <c r="EX359" s="297"/>
      <c r="EY359" s="297"/>
      <c r="EZ359" s="297"/>
      <c r="FA359" s="297"/>
      <c r="FB359" s="297"/>
      <c r="FC359" s="297"/>
      <c r="FD359" s="297"/>
      <c r="FE359" s="297"/>
      <c r="FF359" s="297"/>
      <c r="FG359" s="297"/>
      <c r="FH359" s="297"/>
      <c r="FI359" s="297"/>
      <c r="FJ359" s="297"/>
      <c r="FK359" s="297"/>
      <c r="FL359" s="297"/>
      <c r="FM359" s="297"/>
      <c r="FN359" s="297"/>
      <c r="FO359" s="297"/>
      <c r="FP359" s="297"/>
      <c r="FQ359" s="297"/>
      <c r="FR359" s="297"/>
      <c r="FS359" s="297"/>
      <c r="FT359" s="297"/>
      <c r="FU359" s="297"/>
      <c r="FV359" s="297"/>
      <c r="FW359" s="297"/>
      <c r="FX359" s="297"/>
      <c r="FY359" s="297"/>
      <c r="FZ359" s="297"/>
      <c r="GA359" s="297"/>
      <c r="GB359" s="297"/>
      <c r="GC359" s="297"/>
      <c r="GD359" s="297"/>
      <c r="GE359" s="297"/>
      <c r="GF359" s="297"/>
      <c r="GG359" s="297"/>
      <c r="GH359" s="297"/>
      <c r="GI359" s="297"/>
      <c r="GJ359" s="297"/>
      <c r="GK359" s="297"/>
      <c r="GL359" s="297"/>
      <c r="GM359" s="297"/>
      <c r="GN359" s="297"/>
      <c r="GO359" s="297"/>
      <c r="GP359" s="297"/>
      <c r="GQ359" s="297"/>
      <c r="GR359" s="297"/>
      <c r="GS359" s="297"/>
      <c r="GT359" s="297"/>
      <c r="GU359" s="297"/>
      <c r="GV359" s="297"/>
      <c r="GW359" s="297"/>
      <c r="GX359" s="297"/>
      <c r="GY359" s="297"/>
      <c r="GZ359" s="297"/>
      <c r="HA359" s="297"/>
      <c r="HB359" s="297"/>
      <c r="HC359" s="297"/>
      <c r="HD359" s="297"/>
      <c r="HE359" s="297"/>
      <c r="HF359" s="297"/>
      <c r="HG359" s="297"/>
      <c r="HH359" s="297"/>
      <c r="HI359" s="297"/>
      <c r="HJ359" s="297"/>
      <c r="HK359" s="297"/>
      <c r="HL359" s="297"/>
      <c r="HM359" s="297"/>
      <c r="HN359" s="297"/>
      <c r="HO359" s="297"/>
      <c r="HP359" s="297"/>
      <c r="HQ359" s="297"/>
      <c r="HR359" s="297"/>
      <c r="HS359" s="297"/>
      <c r="HT359" s="297"/>
      <c r="HU359" s="297"/>
      <c r="HV359" s="297"/>
      <c r="HW359" s="297"/>
      <c r="HX359" s="297"/>
      <c r="HY359" s="297"/>
      <c r="HZ359" s="297"/>
      <c r="IA359" s="297"/>
      <c r="IB359" s="297"/>
      <c r="IC359" s="297"/>
      <c r="ID359" s="297"/>
      <c r="IE359" s="297"/>
      <c r="IF359" s="297"/>
      <c r="IG359" s="297"/>
      <c r="IH359" s="297"/>
      <c r="II359" s="297"/>
      <c r="IJ359" s="297"/>
      <c r="IK359" s="297"/>
      <c r="IL359" s="297"/>
      <c r="IM359" s="297"/>
      <c r="IN359" s="297"/>
      <c r="IO359" s="297"/>
      <c r="IP359" s="297"/>
      <c r="IQ359" s="297"/>
      <c r="IR359" s="297"/>
      <c r="IS359" s="297"/>
      <c r="IT359" s="297"/>
      <c r="IU359" s="297"/>
      <c r="IV359" s="297"/>
      <c r="IW359" s="297"/>
      <c r="IX359" s="297"/>
      <c r="IY359" s="297"/>
      <c r="IZ359" s="297"/>
      <c r="JA359" s="297"/>
      <c r="JB359" s="297"/>
      <c r="JC359" s="297"/>
      <c r="JD359" s="297"/>
      <c r="JE359" s="297"/>
      <c r="JF359" s="297"/>
      <c r="JG359" s="297"/>
      <c r="JH359" s="297"/>
      <c r="JI359" s="297"/>
      <c r="JJ359" s="297"/>
      <c r="JK359" s="297"/>
      <c r="JL359" s="297"/>
      <c r="JM359" s="297"/>
      <c r="JN359" s="297"/>
      <c r="JO359" s="297"/>
      <c r="JP359" s="297"/>
      <c r="JQ359" s="297"/>
      <c r="JR359" s="297"/>
      <c r="JS359" s="297"/>
      <c r="JT359" s="297"/>
      <c r="JU359" s="297"/>
      <c r="JV359" s="297"/>
      <c r="JW359" s="297"/>
      <c r="JX359" s="297"/>
      <c r="JY359" s="297"/>
      <c r="JZ359" s="297"/>
      <c r="KA359" s="297"/>
      <c r="KB359" s="297"/>
      <c r="KC359" s="297"/>
      <c r="KD359" s="297"/>
      <c r="KE359" s="297"/>
      <c r="KF359" s="297"/>
      <c r="KG359" s="297"/>
      <c r="KH359" s="297"/>
      <c r="KI359" s="297"/>
      <c r="KJ359" s="297"/>
    </row>
    <row r="360" spans="1:296" s="237" customFormat="1" ht="13.5" customHeight="1" x14ac:dyDescent="0.25">
      <c r="A360" s="236"/>
      <c r="B360" s="236"/>
      <c r="C360" s="236"/>
      <c r="D360" s="236"/>
      <c r="E360" s="236"/>
      <c r="F360" s="236"/>
      <c r="G360" s="236"/>
      <c r="H360" s="236"/>
      <c r="I360" s="236"/>
      <c r="J360" s="236"/>
      <c r="K360" s="236"/>
      <c r="L360" s="236"/>
      <c r="M360" s="236"/>
      <c r="N360" s="236"/>
      <c r="O360" s="236"/>
      <c r="P360" s="236"/>
    </row>
    <row r="361" spans="1:296" s="237" customFormat="1" ht="15" x14ac:dyDescent="0.25">
      <c r="A361" s="236"/>
    </row>
    <row r="362" spans="1:296" s="237" customFormat="1" ht="15" x14ac:dyDescent="0.25">
      <c r="A362" s="236"/>
    </row>
    <row r="363" spans="1:296" s="237" customFormat="1" ht="15" x14ac:dyDescent="0.25">
      <c r="A363" s="236"/>
    </row>
    <row r="364" spans="1:296" s="237" customFormat="1" ht="15" x14ac:dyDescent="0.25">
      <c r="A364" s="236"/>
    </row>
    <row r="365" spans="1:296" s="237" customFormat="1" ht="15" x14ac:dyDescent="0.25">
      <c r="A365" s="236"/>
    </row>
    <row r="366" spans="1:296" s="237" customFormat="1" ht="15" x14ac:dyDescent="0.25">
      <c r="A366" s="236"/>
    </row>
    <row r="367" spans="1:296" s="237" customFormat="1" ht="15" x14ac:dyDescent="0.25">
      <c r="A367" s="236"/>
    </row>
    <row r="368" spans="1:296" s="237" customFormat="1" ht="15" x14ac:dyDescent="0.25">
      <c r="A368" s="236"/>
    </row>
    <row r="369" spans="1:1" s="237" customFormat="1" ht="15" x14ac:dyDescent="0.25">
      <c r="A369" s="236"/>
    </row>
    <row r="370" spans="1:1" s="237" customFormat="1" ht="15" x14ac:dyDescent="0.25">
      <c r="A370" s="236"/>
    </row>
    <row r="371" spans="1:1" s="237" customFormat="1" ht="15" x14ac:dyDescent="0.25">
      <c r="A371" s="236"/>
    </row>
    <row r="372" spans="1:1" s="237" customFormat="1" ht="15" x14ac:dyDescent="0.25">
      <c r="A372" s="236"/>
    </row>
    <row r="373" spans="1:1" s="237" customFormat="1" ht="15" x14ac:dyDescent="0.25">
      <c r="A373" s="236"/>
    </row>
    <row r="374" spans="1:1" s="237" customFormat="1" ht="15" x14ac:dyDescent="0.25">
      <c r="A374" s="236"/>
    </row>
    <row r="375" spans="1:1" s="237" customFormat="1" ht="15" x14ac:dyDescent="0.25">
      <c r="A375" s="236"/>
    </row>
    <row r="376" spans="1:1" s="237" customFormat="1" ht="15" x14ac:dyDescent="0.25">
      <c r="A376" s="236"/>
    </row>
    <row r="377" spans="1:1" s="237" customFormat="1" ht="15" x14ac:dyDescent="0.25">
      <c r="A377" s="236"/>
    </row>
    <row r="378" spans="1:1" s="237" customFormat="1" ht="15" x14ac:dyDescent="0.25">
      <c r="A378" s="236"/>
    </row>
    <row r="379" spans="1:1" s="237" customFormat="1" ht="15" x14ac:dyDescent="0.25">
      <c r="A379" s="236"/>
    </row>
    <row r="380" spans="1:1" s="237" customFormat="1" ht="15" x14ac:dyDescent="0.25">
      <c r="A380" s="236"/>
    </row>
    <row r="381" spans="1:1" s="237" customFormat="1" ht="15" x14ac:dyDescent="0.25">
      <c r="A381" s="236"/>
    </row>
    <row r="382" spans="1:1" s="237" customFormat="1" ht="15" x14ac:dyDescent="0.25">
      <c r="A382" s="236"/>
    </row>
    <row r="383" spans="1:1" s="237" customFormat="1" ht="15" x14ac:dyDescent="0.25">
      <c r="A383" s="236"/>
    </row>
    <row r="384" spans="1:1" s="237" customFormat="1" ht="15" x14ac:dyDescent="0.25">
      <c r="A384" s="236"/>
    </row>
    <row r="385" spans="1:1" s="237" customFormat="1" ht="15" x14ac:dyDescent="0.25">
      <c r="A385" s="236"/>
    </row>
    <row r="386" spans="1:1" s="237" customFormat="1" ht="15" x14ac:dyDescent="0.25">
      <c r="A386" s="236"/>
    </row>
    <row r="387" spans="1:1" s="237" customFormat="1" ht="15" x14ac:dyDescent="0.25">
      <c r="A387" s="236"/>
    </row>
    <row r="388" spans="1:1" s="237" customFormat="1" ht="15" x14ac:dyDescent="0.25">
      <c r="A388" s="236"/>
    </row>
    <row r="389" spans="1:1" s="237" customFormat="1" ht="15" x14ac:dyDescent="0.25">
      <c r="A389" s="236"/>
    </row>
    <row r="390" spans="1:1" s="237" customFormat="1" ht="15" x14ac:dyDescent="0.25">
      <c r="A390" s="236"/>
    </row>
    <row r="391" spans="1:1" s="237" customFormat="1" ht="15" x14ac:dyDescent="0.25">
      <c r="A391" s="236"/>
    </row>
    <row r="392" spans="1:1" s="237" customFormat="1" ht="15" x14ac:dyDescent="0.25">
      <c r="A392" s="236"/>
    </row>
    <row r="393" spans="1:1" s="237" customFormat="1" ht="15" x14ac:dyDescent="0.25">
      <c r="A393" s="236"/>
    </row>
  </sheetData>
  <mergeCells count="327">
    <mergeCell ref="C358:H358"/>
    <mergeCell ref="I358:N358"/>
    <mergeCell ref="C359:N359"/>
    <mergeCell ref="C351:O351"/>
    <mergeCell ref="C352:O352"/>
    <mergeCell ref="C353:O353"/>
    <mergeCell ref="C356:H356"/>
    <mergeCell ref="I356:N356"/>
    <mergeCell ref="C357:N357"/>
    <mergeCell ref="C345:O345"/>
    <mergeCell ref="C346:O346"/>
    <mergeCell ref="C347:O347"/>
    <mergeCell ref="C348:O348"/>
    <mergeCell ref="C349:O349"/>
    <mergeCell ref="C350:O350"/>
    <mergeCell ref="C339:O339"/>
    <mergeCell ref="C340:O340"/>
    <mergeCell ref="C341:O341"/>
    <mergeCell ref="C342:O342"/>
    <mergeCell ref="C343:O343"/>
    <mergeCell ref="C344:O344"/>
    <mergeCell ref="C333:O333"/>
    <mergeCell ref="C334:O334"/>
    <mergeCell ref="C335:O335"/>
    <mergeCell ref="C336:O336"/>
    <mergeCell ref="C337:O337"/>
    <mergeCell ref="C338:O338"/>
    <mergeCell ref="C327:O327"/>
    <mergeCell ref="C328:O328"/>
    <mergeCell ref="C329:O329"/>
    <mergeCell ref="C330:O330"/>
    <mergeCell ref="C331:O331"/>
    <mergeCell ref="C332:O332"/>
    <mergeCell ref="C320:O320"/>
    <mergeCell ref="C321:O321"/>
    <mergeCell ref="C322:O322"/>
    <mergeCell ref="C323:O323"/>
    <mergeCell ref="C324:O324"/>
    <mergeCell ref="C325:O325"/>
    <mergeCell ref="C314:O314"/>
    <mergeCell ref="C315:O315"/>
    <mergeCell ref="C316:O316"/>
    <mergeCell ref="C317:O317"/>
    <mergeCell ref="C318:O318"/>
    <mergeCell ref="C319:O319"/>
    <mergeCell ref="C308:O308"/>
    <mergeCell ref="C309:O309"/>
    <mergeCell ref="C310:O310"/>
    <mergeCell ref="C311:O311"/>
    <mergeCell ref="C312:O312"/>
    <mergeCell ref="C313:O313"/>
    <mergeCell ref="C302:O302"/>
    <mergeCell ref="C303:O303"/>
    <mergeCell ref="C304:O304"/>
    <mergeCell ref="C305:O305"/>
    <mergeCell ref="C306:O306"/>
    <mergeCell ref="C307:O307"/>
    <mergeCell ref="C294:P294"/>
    <mergeCell ref="C295:G295"/>
    <mergeCell ref="C297:G297"/>
    <mergeCell ref="C298:P298"/>
    <mergeCell ref="C299:G299"/>
    <mergeCell ref="C301:O301"/>
    <mergeCell ref="C286:G286"/>
    <mergeCell ref="C288:G288"/>
    <mergeCell ref="C289:P289"/>
    <mergeCell ref="C290:P290"/>
    <mergeCell ref="C291:G291"/>
    <mergeCell ref="C293:G293"/>
    <mergeCell ref="C279:P279"/>
    <mergeCell ref="C280:P280"/>
    <mergeCell ref="C281:G281"/>
    <mergeCell ref="C283:G283"/>
    <mergeCell ref="C284:P284"/>
    <mergeCell ref="C285:P285"/>
    <mergeCell ref="C271:G271"/>
    <mergeCell ref="C273:G273"/>
    <mergeCell ref="C274:P274"/>
    <mergeCell ref="C275:P275"/>
    <mergeCell ref="C276:G276"/>
    <mergeCell ref="C278:G278"/>
    <mergeCell ref="C265:G265"/>
    <mergeCell ref="C266:G266"/>
    <mergeCell ref="C267:G267"/>
    <mergeCell ref="C268:G268"/>
    <mergeCell ref="C269:G269"/>
    <mergeCell ref="C270:G270"/>
    <mergeCell ref="C259:G259"/>
    <mergeCell ref="C260:G260"/>
    <mergeCell ref="C261:G261"/>
    <mergeCell ref="C262:G262"/>
    <mergeCell ref="C263:G263"/>
    <mergeCell ref="C264:G264"/>
    <mergeCell ref="C253:G253"/>
    <mergeCell ref="C254:G254"/>
    <mergeCell ref="C255:G255"/>
    <mergeCell ref="C256:G256"/>
    <mergeCell ref="C257:G257"/>
    <mergeCell ref="C258:G258"/>
    <mergeCell ref="C245:G245"/>
    <mergeCell ref="C247:G247"/>
    <mergeCell ref="C248:P248"/>
    <mergeCell ref="C249:P249"/>
    <mergeCell ref="C250:G250"/>
    <mergeCell ref="C252:G252"/>
    <mergeCell ref="C239:G239"/>
    <mergeCell ref="C240:G240"/>
    <mergeCell ref="C241:G241"/>
    <mergeCell ref="C242:G242"/>
    <mergeCell ref="C243:G243"/>
    <mergeCell ref="C244:G244"/>
    <mergeCell ref="C233:G233"/>
    <mergeCell ref="C234:G234"/>
    <mergeCell ref="C235:G235"/>
    <mergeCell ref="C236:G236"/>
    <mergeCell ref="C237:G237"/>
    <mergeCell ref="C238:G238"/>
    <mergeCell ref="C227:G227"/>
    <mergeCell ref="C228:G228"/>
    <mergeCell ref="C229:G229"/>
    <mergeCell ref="C230:G230"/>
    <mergeCell ref="C231:G231"/>
    <mergeCell ref="C232:G232"/>
    <mergeCell ref="C219:G219"/>
    <mergeCell ref="C221:G221"/>
    <mergeCell ref="C222:P222"/>
    <mergeCell ref="C223:G223"/>
    <mergeCell ref="C225:G225"/>
    <mergeCell ref="C226:P226"/>
    <mergeCell ref="C213:G213"/>
    <mergeCell ref="C214:G214"/>
    <mergeCell ref="C215:G215"/>
    <mergeCell ref="C216:G216"/>
    <mergeCell ref="C217:G217"/>
    <mergeCell ref="C218:G218"/>
    <mergeCell ref="C207:G207"/>
    <mergeCell ref="C208:G208"/>
    <mergeCell ref="C209:G209"/>
    <mergeCell ref="C210:G210"/>
    <mergeCell ref="C211:G211"/>
    <mergeCell ref="C212:G212"/>
    <mergeCell ref="C201:G201"/>
    <mergeCell ref="C202:G202"/>
    <mergeCell ref="C203:G203"/>
    <mergeCell ref="C204:G204"/>
    <mergeCell ref="C205:G205"/>
    <mergeCell ref="C206:G206"/>
    <mergeCell ref="C194:P194"/>
    <mergeCell ref="C195:P195"/>
    <mergeCell ref="C196:G196"/>
    <mergeCell ref="C198:G198"/>
    <mergeCell ref="C199:G199"/>
    <mergeCell ref="C200:G200"/>
    <mergeCell ref="C186:P186"/>
    <mergeCell ref="C187:G187"/>
    <mergeCell ref="C189:G189"/>
    <mergeCell ref="C190:P190"/>
    <mergeCell ref="C191:G191"/>
    <mergeCell ref="C193:G193"/>
    <mergeCell ref="C179:G179"/>
    <mergeCell ref="C180:P180"/>
    <mergeCell ref="C181:P181"/>
    <mergeCell ref="C182:G182"/>
    <mergeCell ref="C184:G184"/>
    <mergeCell ref="C185:P185"/>
    <mergeCell ref="C171:P171"/>
    <mergeCell ref="C172:G172"/>
    <mergeCell ref="C174:G174"/>
    <mergeCell ref="C175:P175"/>
    <mergeCell ref="C176:P176"/>
    <mergeCell ref="C177:G177"/>
    <mergeCell ref="C164:G164"/>
    <mergeCell ref="C165:G165"/>
    <mergeCell ref="C166:G166"/>
    <mergeCell ref="C167:G167"/>
    <mergeCell ref="C169:G169"/>
    <mergeCell ref="C170:P170"/>
    <mergeCell ref="C158:G158"/>
    <mergeCell ref="C159:G159"/>
    <mergeCell ref="C160:G160"/>
    <mergeCell ref="C161:G161"/>
    <mergeCell ref="C162:G162"/>
    <mergeCell ref="C163:G163"/>
    <mergeCell ref="C151:G151"/>
    <mergeCell ref="C152:G152"/>
    <mergeCell ref="C153:G153"/>
    <mergeCell ref="C155:G155"/>
    <mergeCell ref="C156:G156"/>
    <mergeCell ref="C157:G157"/>
    <mergeCell ref="C145:G145"/>
    <mergeCell ref="C146:G146"/>
    <mergeCell ref="C147:G147"/>
    <mergeCell ref="C148:G148"/>
    <mergeCell ref="C149:G149"/>
    <mergeCell ref="C150:G150"/>
    <mergeCell ref="C138:G138"/>
    <mergeCell ref="C139:G139"/>
    <mergeCell ref="C141:G141"/>
    <mergeCell ref="C142:G142"/>
    <mergeCell ref="C143:G143"/>
    <mergeCell ref="C144:G144"/>
    <mergeCell ref="C132:G132"/>
    <mergeCell ref="C133:G133"/>
    <mergeCell ref="C134:G134"/>
    <mergeCell ref="C135:G135"/>
    <mergeCell ref="C136:G136"/>
    <mergeCell ref="C137:G137"/>
    <mergeCell ref="C126:G126"/>
    <mergeCell ref="C127:G127"/>
    <mergeCell ref="C128:G128"/>
    <mergeCell ref="C129:G129"/>
    <mergeCell ref="C130:G130"/>
    <mergeCell ref="C131:G131"/>
    <mergeCell ref="C118:P118"/>
    <mergeCell ref="C119:G119"/>
    <mergeCell ref="C121:G121"/>
    <mergeCell ref="C122:P122"/>
    <mergeCell ref="C123:G123"/>
    <mergeCell ref="C125:G125"/>
    <mergeCell ref="C110:P110"/>
    <mergeCell ref="C111:G111"/>
    <mergeCell ref="C113:G113"/>
    <mergeCell ref="C114:P114"/>
    <mergeCell ref="C115:G115"/>
    <mergeCell ref="C117:G117"/>
    <mergeCell ref="C103:G103"/>
    <mergeCell ref="C104:P104"/>
    <mergeCell ref="C105:P105"/>
    <mergeCell ref="C106:G106"/>
    <mergeCell ref="C108:G108"/>
    <mergeCell ref="C109:P109"/>
    <mergeCell ref="C95:P95"/>
    <mergeCell ref="C96:G96"/>
    <mergeCell ref="C98:G98"/>
    <mergeCell ref="C99:P99"/>
    <mergeCell ref="C100:P100"/>
    <mergeCell ref="C101:G101"/>
    <mergeCell ref="C88:G88"/>
    <mergeCell ref="C89:P89"/>
    <mergeCell ref="C90:P90"/>
    <mergeCell ref="C91:G91"/>
    <mergeCell ref="C93:G93"/>
    <mergeCell ref="C94:P94"/>
    <mergeCell ref="C81:G81"/>
    <mergeCell ref="C82:G82"/>
    <mergeCell ref="C83:G83"/>
    <mergeCell ref="C84:G84"/>
    <mergeCell ref="C85:G85"/>
    <mergeCell ref="C86:G86"/>
    <mergeCell ref="C75:G75"/>
    <mergeCell ref="C76:G76"/>
    <mergeCell ref="C77:G77"/>
    <mergeCell ref="C78:G78"/>
    <mergeCell ref="C79:G79"/>
    <mergeCell ref="C80:G80"/>
    <mergeCell ref="C69:G69"/>
    <mergeCell ref="C70:G70"/>
    <mergeCell ref="C71:G71"/>
    <mergeCell ref="C72:G72"/>
    <mergeCell ref="C73:G73"/>
    <mergeCell ref="C74:G74"/>
    <mergeCell ref="C62:G62"/>
    <mergeCell ref="C63:G63"/>
    <mergeCell ref="C64:G64"/>
    <mergeCell ref="C65:G65"/>
    <mergeCell ref="C67:G67"/>
    <mergeCell ref="C68:G68"/>
    <mergeCell ref="C56:G56"/>
    <mergeCell ref="C57:G57"/>
    <mergeCell ref="C58:G58"/>
    <mergeCell ref="C59:G59"/>
    <mergeCell ref="C60:G60"/>
    <mergeCell ref="C61:G61"/>
    <mergeCell ref="C50:G50"/>
    <mergeCell ref="C51:G51"/>
    <mergeCell ref="C52:G52"/>
    <mergeCell ref="C53:G53"/>
    <mergeCell ref="C54:G54"/>
    <mergeCell ref="C55:G55"/>
    <mergeCell ref="C44:G44"/>
    <mergeCell ref="A45:P45"/>
    <mergeCell ref="C46:G46"/>
    <mergeCell ref="C47:G47"/>
    <mergeCell ref="C48:G48"/>
    <mergeCell ref="C49:G49"/>
    <mergeCell ref="A41:A43"/>
    <mergeCell ref="B41:B43"/>
    <mergeCell ref="C41:G43"/>
    <mergeCell ref="H41:H43"/>
    <mergeCell ref="I41:K42"/>
    <mergeCell ref="L41:P42"/>
    <mergeCell ref="A24:P24"/>
    <mergeCell ref="A26:P26"/>
    <mergeCell ref="A27:P27"/>
    <mergeCell ref="B29:F29"/>
    <mergeCell ref="B30:F30"/>
    <mergeCell ref="C32:F32"/>
    <mergeCell ref="A19:P19"/>
    <mergeCell ref="A20:P20"/>
    <mergeCell ref="A22:P22"/>
    <mergeCell ref="A23:P23"/>
    <mergeCell ref="A14:F14"/>
    <mergeCell ref="G14:P14"/>
    <mergeCell ref="A15:F15"/>
    <mergeCell ref="G15:P15"/>
    <mergeCell ref="A16:F16"/>
    <mergeCell ref="G16:P16"/>
    <mergeCell ref="A13:F13"/>
    <mergeCell ref="G13:P13"/>
    <mergeCell ref="A7:E7"/>
    <mergeCell ref="M7:P7"/>
    <mergeCell ref="A8:E8"/>
    <mergeCell ref="M8:P8"/>
    <mergeCell ref="A10:F10"/>
    <mergeCell ref="G10:P10"/>
    <mergeCell ref="A17:F17"/>
    <mergeCell ref="G17:P17"/>
    <mergeCell ref="A4:E4"/>
    <mergeCell ref="M4:P4"/>
    <mergeCell ref="A5:E5"/>
    <mergeCell ref="M5:P5"/>
    <mergeCell ref="A6:E6"/>
    <mergeCell ref="M6:P6"/>
    <mergeCell ref="A11:F11"/>
    <mergeCell ref="G11:P11"/>
    <mergeCell ref="A12:F12"/>
    <mergeCell ref="G12:P12"/>
  </mergeCells>
  <printOptions horizontalCentered="1"/>
  <pageMargins left="0.31496062874794001" right="0.31496062874794001" top="0.78740155696868896" bottom="0.31496062874794001" header="0.19685038924217199" footer="0.19685038924217199"/>
  <pageSetup paperSize="9" scale="69" fitToHeight="0" orientation="landscape" r:id="rId1"/>
  <headerFooter>
    <oddFooter>&amp;RСтраница &amp;P</oddFooter>
  </headerFooter>
  <rowBreaks count="1" manualBreakCount="1">
    <brk id="40" max="40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zoomScaleNormal="10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68</v>
      </c>
    </row>
    <row r="2" spans="1:28" s="8" customFormat="1" ht="18.75" customHeight="1" x14ac:dyDescent="0.3">
      <c r="A2" s="14"/>
      <c r="S2" s="12" t="s">
        <v>10</v>
      </c>
    </row>
    <row r="3" spans="1:28" s="8" customFormat="1" ht="18.75" x14ac:dyDescent="0.3">
      <c r="S3" s="12" t="s">
        <v>429</v>
      </c>
    </row>
    <row r="4" spans="1:28" s="8" customFormat="1" ht="18.75" customHeight="1" x14ac:dyDescent="0.2">
      <c r="A4" s="376" t="s">
        <v>624</v>
      </c>
      <c r="B4" s="376"/>
      <c r="C4" s="376"/>
      <c r="D4" s="376"/>
      <c r="E4" s="376"/>
      <c r="F4" s="376"/>
      <c r="G4" s="376"/>
      <c r="H4" s="376"/>
      <c r="I4" s="376"/>
      <c r="J4" s="376"/>
      <c r="K4" s="376"/>
      <c r="L4" s="376"/>
      <c r="M4" s="376"/>
      <c r="N4" s="376"/>
      <c r="O4" s="376"/>
      <c r="P4" s="376"/>
      <c r="Q4" s="376"/>
      <c r="R4" s="376"/>
      <c r="S4" s="376"/>
    </row>
    <row r="5" spans="1:28" s="8" customFormat="1" ht="15.75" x14ac:dyDescent="0.2">
      <c r="A5" s="13"/>
    </row>
    <row r="6" spans="1:28" s="8" customFormat="1" ht="32.25" customHeight="1" x14ac:dyDescent="0.2">
      <c r="A6" s="380" t="s">
        <v>9</v>
      </c>
      <c r="B6" s="380"/>
      <c r="C6" s="380"/>
      <c r="D6" s="380"/>
      <c r="E6" s="380"/>
      <c r="F6" s="380"/>
      <c r="G6" s="380"/>
      <c r="H6" s="380"/>
      <c r="I6" s="380"/>
      <c r="J6" s="380"/>
      <c r="K6" s="380"/>
      <c r="L6" s="380"/>
      <c r="M6" s="380"/>
      <c r="N6" s="380"/>
      <c r="O6" s="380"/>
      <c r="P6" s="380"/>
      <c r="Q6" s="380"/>
      <c r="R6" s="380"/>
      <c r="S6" s="380"/>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84" t="s">
        <v>625</v>
      </c>
      <c r="B8" s="384"/>
      <c r="C8" s="384"/>
      <c r="D8" s="384"/>
      <c r="E8" s="384"/>
      <c r="F8" s="384"/>
      <c r="G8" s="384"/>
      <c r="H8" s="384"/>
      <c r="I8" s="384"/>
      <c r="J8" s="384"/>
      <c r="K8" s="384"/>
      <c r="L8" s="384"/>
      <c r="M8" s="384"/>
      <c r="N8" s="384"/>
      <c r="O8" s="384"/>
      <c r="P8" s="384"/>
      <c r="Q8" s="384"/>
      <c r="R8" s="384"/>
      <c r="S8" s="384"/>
      <c r="T8" s="10"/>
      <c r="U8" s="10"/>
      <c r="V8" s="10"/>
      <c r="W8" s="10"/>
      <c r="X8" s="10"/>
      <c r="Y8" s="10"/>
      <c r="Z8" s="10"/>
      <c r="AA8" s="10"/>
      <c r="AB8" s="10"/>
    </row>
    <row r="9" spans="1:28" s="8" customFormat="1" ht="18.75" x14ac:dyDescent="0.2">
      <c r="A9" s="377" t="s">
        <v>8</v>
      </c>
      <c r="B9" s="377"/>
      <c r="C9" s="377"/>
      <c r="D9" s="377"/>
      <c r="E9" s="377"/>
      <c r="F9" s="377"/>
      <c r="G9" s="377"/>
      <c r="H9" s="377"/>
      <c r="I9" s="377"/>
      <c r="J9" s="377"/>
      <c r="K9" s="377"/>
      <c r="L9" s="377"/>
      <c r="M9" s="377"/>
      <c r="N9" s="377"/>
      <c r="O9" s="377"/>
      <c r="P9" s="377"/>
      <c r="Q9" s="377"/>
      <c r="R9" s="377"/>
      <c r="S9" s="377"/>
      <c r="T9" s="10"/>
      <c r="U9" s="10"/>
      <c r="V9" s="10"/>
      <c r="W9" s="10"/>
      <c r="X9" s="10"/>
      <c r="Y9" s="10"/>
      <c r="Z9" s="10"/>
      <c r="AA9" s="10"/>
      <c r="AB9" s="10"/>
    </row>
    <row r="10" spans="1:28" s="8" customFormat="1" ht="18.75" x14ac:dyDescent="0.2">
      <c r="A10" s="380"/>
      <c r="B10" s="380"/>
      <c r="C10" s="380"/>
      <c r="D10" s="380"/>
      <c r="E10" s="380"/>
      <c r="F10" s="380"/>
      <c r="G10" s="380"/>
      <c r="H10" s="380"/>
      <c r="I10" s="380"/>
      <c r="J10" s="380"/>
      <c r="K10" s="380"/>
      <c r="L10" s="380"/>
      <c r="M10" s="380"/>
      <c r="N10" s="380"/>
      <c r="O10" s="380"/>
      <c r="P10" s="380"/>
      <c r="Q10" s="380"/>
      <c r="R10" s="380"/>
      <c r="S10" s="380"/>
      <c r="T10" s="10"/>
      <c r="U10" s="10"/>
      <c r="V10" s="10"/>
      <c r="W10" s="10"/>
      <c r="X10" s="10"/>
      <c r="Y10" s="10"/>
      <c r="Z10" s="10"/>
      <c r="AA10" s="10"/>
      <c r="AB10" s="10"/>
    </row>
    <row r="11" spans="1:28" s="8" customFormat="1" ht="18.75" x14ac:dyDescent="0.2">
      <c r="A11" s="379" t="s">
        <v>723</v>
      </c>
      <c r="B11" s="380"/>
      <c r="C11" s="380"/>
      <c r="D11" s="380"/>
      <c r="E11" s="380"/>
      <c r="F11" s="380"/>
      <c r="G11" s="380"/>
      <c r="H11" s="380"/>
      <c r="I11" s="380"/>
      <c r="J11" s="380"/>
      <c r="K11" s="380"/>
      <c r="L11" s="380"/>
      <c r="M11" s="380"/>
      <c r="N11" s="380"/>
      <c r="O11" s="380"/>
      <c r="P11" s="380"/>
      <c r="Q11" s="380"/>
      <c r="R11" s="380"/>
      <c r="S11" s="380"/>
      <c r="T11" s="10"/>
      <c r="U11" s="10"/>
      <c r="V11" s="10"/>
      <c r="W11" s="10"/>
      <c r="X11" s="10"/>
      <c r="Y11" s="10"/>
      <c r="Z11" s="10"/>
      <c r="AA11" s="10"/>
      <c r="AB11" s="10"/>
    </row>
    <row r="12" spans="1:28" s="8" customFormat="1" ht="18.75" x14ac:dyDescent="0.2">
      <c r="A12" s="377" t="s">
        <v>7</v>
      </c>
      <c r="B12" s="377"/>
      <c r="C12" s="377"/>
      <c r="D12" s="377"/>
      <c r="E12" s="377"/>
      <c r="F12" s="377"/>
      <c r="G12" s="377"/>
      <c r="H12" s="377"/>
      <c r="I12" s="377"/>
      <c r="J12" s="377"/>
      <c r="K12" s="377"/>
      <c r="L12" s="377"/>
      <c r="M12" s="377"/>
      <c r="N12" s="377"/>
      <c r="O12" s="377"/>
      <c r="P12" s="377"/>
      <c r="Q12" s="377"/>
      <c r="R12" s="377"/>
      <c r="S12" s="377"/>
      <c r="T12" s="10"/>
      <c r="U12" s="10"/>
      <c r="V12" s="10"/>
      <c r="W12" s="10"/>
      <c r="X12" s="10"/>
      <c r="Y12" s="10"/>
      <c r="Z12" s="10"/>
      <c r="AA12" s="10"/>
      <c r="AB12" s="10"/>
    </row>
    <row r="13" spans="1:28" s="8" customFormat="1" ht="15.75" customHeight="1" x14ac:dyDescent="0.2">
      <c r="A13" s="389"/>
      <c r="B13" s="389"/>
      <c r="C13" s="389"/>
      <c r="D13" s="389"/>
      <c r="E13" s="389"/>
      <c r="F13" s="389"/>
      <c r="G13" s="389"/>
      <c r="H13" s="389"/>
      <c r="I13" s="389"/>
      <c r="J13" s="389"/>
      <c r="K13" s="389"/>
      <c r="L13" s="389"/>
      <c r="M13" s="389"/>
      <c r="N13" s="389"/>
      <c r="O13" s="389"/>
      <c r="P13" s="389"/>
      <c r="Q13" s="389"/>
      <c r="R13" s="389"/>
      <c r="S13" s="389"/>
      <c r="T13" s="3"/>
      <c r="U13" s="3"/>
      <c r="V13" s="3"/>
      <c r="W13" s="3"/>
      <c r="X13" s="3"/>
      <c r="Y13" s="3"/>
      <c r="Z13" s="3"/>
      <c r="AA13" s="3"/>
      <c r="AB13" s="3"/>
    </row>
    <row r="14" spans="1:28" s="2" customFormat="1" ht="18.75" x14ac:dyDescent="0.2">
      <c r="A14" s="379" t="s">
        <v>711</v>
      </c>
      <c r="B14" s="379"/>
      <c r="C14" s="379"/>
      <c r="D14" s="379"/>
      <c r="E14" s="379"/>
      <c r="F14" s="379"/>
      <c r="G14" s="379"/>
      <c r="H14" s="379"/>
      <c r="I14" s="379"/>
      <c r="J14" s="379"/>
      <c r="K14" s="379"/>
      <c r="L14" s="379"/>
      <c r="M14" s="379"/>
      <c r="N14" s="379"/>
      <c r="O14" s="379"/>
      <c r="P14" s="379"/>
      <c r="Q14" s="379"/>
      <c r="R14" s="379"/>
      <c r="S14" s="379"/>
      <c r="T14" s="7"/>
      <c r="U14" s="7"/>
      <c r="V14" s="7"/>
      <c r="W14" s="7"/>
      <c r="X14" s="7"/>
      <c r="Y14" s="7"/>
      <c r="Z14" s="7"/>
      <c r="AA14" s="7"/>
      <c r="AB14" s="7"/>
    </row>
    <row r="15" spans="1:28" s="2" customFormat="1" ht="15" customHeight="1" x14ac:dyDescent="0.2">
      <c r="A15" s="377" t="s">
        <v>6</v>
      </c>
      <c r="B15" s="377"/>
      <c r="C15" s="377"/>
      <c r="D15" s="377"/>
      <c r="E15" s="377"/>
      <c r="F15" s="377"/>
      <c r="G15" s="377"/>
      <c r="H15" s="377"/>
      <c r="I15" s="377"/>
      <c r="J15" s="377"/>
      <c r="K15" s="377"/>
      <c r="L15" s="377"/>
      <c r="M15" s="377"/>
      <c r="N15" s="377"/>
      <c r="O15" s="377"/>
      <c r="P15" s="377"/>
      <c r="Q15" s="377"/>
      <c r="R15" s="377"/>
      <c r="S15" s="377"/>
      <c r="T15" s="5"/>
      <c r="U15" s="5"/>
      <c r="V15" s="5"/>
      <c r="W15" s="5"/>
      <c r="X15" s="5"/>
      <c r="Y15" s="5"/>
      <c r="Z15" s="5"/>
      <c r="AA15" s="5"/>
      <c r="AB15" s="5"/>
    </row>
    <row r="16" spans="1:28" s="2"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3"/>
      <c r="U16" s="3"/>
      <c r="V16" s="3"/>
      <c r="W16" s="3"/>
      <c r="X16" s="3"/>
      <c r="Y16" s="3"/>
    </row>
    <row r="17" spans="1:28" s="2" customFormat="1" ht="45.75" customHeight="1" x14ac:dyDescent="0.2">
      <c r="A17" s="378" t="s">
        <v>369</v>
      </c>
      <c r="B17" s="378"/>
      <c r="C17" s="378"/>
      <c r="D17" s="378"/>
      <c r="E17" s="378"/>
      <c r="F17" s="378"/>
      <c r="G17" s="378"/>
      <c r="H17" s="378"/>
      <c r="I17" s="378"/>
      <c r="J17" s="378"/>
      <c r="K17" s="378"/>
      <c r="L17" s="378"/>
      <c r="M17" s="378"/>
      <c r="N17" s="378"/>
      <c r="O17" s="378"/>
      <c r="P17" s="378"/>
      <c r="Q17" s="378"/>
      <c r="R17" s="378"/>
      <c r="S17" s="378"/>
      <c r="T17" s="6"/>
      <c r="U17" s="6"/>
      <c r="V17" s="6"/>
      <c r="W17" s="6"/>
      <c r="X17" s="6"/>
      <c r="Y17" s="6"/>
      <c r="Z17" s="6"/>
      <c r="AA17" s="6"/>
      <c r="AB17" s="6"/>
    </row>
    <row r="18" spans="1:28" s="2"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
      <c r="U18" s="3"/>
      <c r="V18" s="3"/>
      <c r="W18" s="3"/>
      <c r="X18" s="3"/>
      <c r="Y18" s="3"/>
    </row>
    <row r="19" spans="1:28" s="2" customFormat="1" ht="54" customHeight="1" x14ac:dyDescent="0.2">
      <c r="A19" s="385" t="s">
        <v>5</v>
      </c>
      <c r="B19" s="385" t="s">
        <v>99</v>
      </c>
      <c r="C19" s="386" t="s">
        <v>264</v>
      </c>
      <c r="D19" s="385" t="s">
        <v>263</v>
      </c>
      <c r="E19" s="385" t="s">
        <v>98</v>
      </c>
      <c r="F19" s="385" t="s">
        <v>97</v>
      </c>
      <c r="G19" s="385" t="s">
        <v>259</v>
      </c>
      <c r="H19" s="385" t="s">
        <v>96</v>
      </c>
      <c r="I19" s="385" t="s">
        <v>95</v>
      </c>
      <c r="J19" s="385" t="s">
        <v>94</v>
      </c>
      <c r="K19" s="385" t="s">
        <v>93</v>
      </c>
      <c r="L19" s="385" t="s">
        <v>92</v>
      </c>
      <c r="M19" s="385" t="s">
        <v>91</v>
      </c>
      <c r="N19" s="385" t="s">
        <v>90</v>
      </c>
      <c r="O19" s="385" t="s">
        <v>89</v>
      </c>
      <c r="P19" s="385" t="s">
        <v>88</v>
      </c>
      <c r="Q19" s="385" t="s">
        <v>262</v>
      </c>
      <c r="R19" s="385"/>
      <c r="S19" s="388" t="s">
        <v>363</v>
      </c>
      <c r="T19" s="3"/>
      <c r="U19" s="3"/>
      <c r="V19" s="3"/>
      <c r="W19" s="3"/>
      <c r="X19" s="3"/>
      <c r="Y19" s="3"/>
    </row>
    <row r="20" spans="1:28" s="2" customFormat="1" ht="180.75" customHeight="1" x14ac:dyDescent="0.2">
      <c r="A20" s="385"/>
      <c r="B20" s="385"/>
      <c r="C20" s="387"/>
      <c r="D20" s="385"/>
      <c r="E20" s="385"/>
      <c r="F20" s="385"/>
      <c r="G20" s="385"/>
      <c r="H20" s="385"/>
      <c r="I20" s="385"/>
      <c r="J20" s="385"/>
      <c r="K20" s="385"/>
      <c r="L20" s="385"/>
      <c r="M20" s="385"/>
      <c r="N20" s="385"/>
      <c r="O20" s="385"/>
      <c r="P20" s="385"/>
      <c r="Q20" s="34" t="s">
        <v>260</v>
      </c>
      <c r="R20" s="35" t="s">
        <v>261</v>
      </c>
      <c r="S20" s="388"/>
      <c r="T20" s="3"/>
      <c r="U20" s="3"/>
      <c r="V20" s="3"/>
      <c r="W20" s="3"/>
      <c r="X20" s="3"/>
      <c r="Y20" s="3"/>
    </row>
    <row r="21" spans="1:28" s="2" customFormat="1" ht="18.75" x14ac:dyDescent="0.2">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3"/>
      <c r="U21" s="3"/>
      <c r="V21" s="3"/>
      <c r="W21" s="3"/>
      <c r="X21" s="3"/>
      <c r="Y21" s="3"/>
    </row>
    <row r="22" spans="1:28" s="2" customFormat="1" ht="43.5" customHeight="1" x14ac:dyDescent="0.2">
      <c r="A22" s="34"/>
      <c r="B22" s="390" t="s">
        <v>417</v>
      </c>
      <c r="C22" s="391"/>
      <c r="D22" s="391"/>
      <c r="E22" s="391"/>
      <c r="F22" s="391"/>
      <c r="G22" s="392"/>
      <c r="H22" s="38"/>
      <c r="I22" s="38"/>
      <c r="J22" s="38"/>
      <c r="K22" s="38"/>
      <c r="L22" s="38"/>
      <c r="M22" s="38"/>
      <c r="N22" s="38"/>
      <c r="O22" s="38"/>
      <c r="P22" s="38"/>
      <c r="Q22" s="30"/>
      <c r="R22" s="4"/>
      <c r="S22" s="4"/>
      <c r="T22" s="3"/>
      <c r="U22" s="3"/>
      <c r="V22" s="3"/>
      <c r="W22" s="3"/>
      <c r="X22" s="3"/>
      <c r="Y22" s="3"/>
    </row>
  </sheetData>
  <mergeCells count="32">
    <mergeCell ref="B22:G22"/>
    <mergeCell ref="A15:S15"/>
    <mergeCell ref="A16:S16"/>
    <mergeCell ref="A17:S17"/>
    <mergeCell ref="A18:S18"/>
    <mergeCell ref="L19:L20"/>
    <mergeCell ref="Q19:R19"/>
    <mergeCell ref="P19:P20"/>
    <mergeCell ref="O19:O20"/>
    <mergeCell ref="N19:N20"/>
    <mergeCell ref="M19:M20"/>
    <mergeCell ref="A10:S10"/>
    <mergeCell ref="A11:S11"/>
    <mergeCell ref="A12:S12"/>
    <mergeCell ref="A13:S13"/>
    <mergeCell ref="A14:S14"/>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85" zoomScaleSheetLayoutView="85" workbookViewId="0"/>
  </sheetViews>
  <sheetFormatPr defaultColWidth="10.7109375" defaultRowHeight="15.75" x14ac:dyDescent="0.25"/>
  <cols>
    <col min="1" max="3" width="10.7109375" style="43"/>
    <col min="4" max="4" width="16.140625" style="43" customWidth="1"/>
    <col min="5" max="5" width="16.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0.85546875" style="43" customWidth="1"/>
    <col min="23"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1" t="s">
        <v>68</v>
      </c>
    </row>
    <row r="2" spans="1:27" s="8" customFormat="1" ht="18.75" customHeight="1" x14ac:dyDescent="0.3">
      <c r="E2" s="14"/>
      <c r="AA2" s="12" t="s">
        <v>10</v>
      </c>
    </row>
    <row r="3" spans="1:27" s="8" customFormat="1" ht="18.75" customHeight="1" x14ac:dyDescent="0.3">
      <c r="E3" s="14"/>
      <c r="AA3" s="12" t="s">
        <v>429</v>
      </c>
    </row>
    <row r="4" spans="1:27" s="8" customFormat="1" x14ac:dyDescent="0.2">
      <c r="E4" s="13"/>
    </row>
    <row r="5" spans="1:27" s="8" customFormat="1" x14ac:dyDescent="0.2">
      <c r="A5" s="376" t="s">
        <v>626</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8" customFormat="1" x14ac:dyDescent="0.2">
      <c r="A6" s="109"/>
      <c r="B6" s="109"/>
      <c r="C6" s="109"/>
      <c r="D6" s="109"/>
      <c r="E6" s="109"/>
      <c r="F6" s="109"/>
      <c r="G6" s="109"/>
      <c r="H6" s="109"/>
      <c r="I6" s="109"/>
      <c r="J6" s="109"/>
      <c r="K6" s="109"/>
      <c r="L6" s="109"/>
      <c r="M6" s="109"/>
      <c r="N6" s="109"/>
      <c r="O6" s="109"/>
      <c r="P6" s="109"/>
      <c r="Q6" s="109"/>
      <c r="R6" s="109"/>
      <c r="S6" s="109"/>
      <c r="T6" s="109"/>
    </row>
    <row r="7" spans="1:27" s="8" customFormat="1" ht="18.75" x14ac:dyDescent="0.2">
      <c r="E7" s="380" t="s">
        <v>9</v>
      </c>
      <c r="F7" s="380"/>
      <c r="G7" s="380"/>
      <c r="H7" s="380"/>
      <c r="I7" s="380"/>
      <c r="J7" s="380"/>
      <c r="K7" s="380"/>
      <c r="L7" s="380"/>
      <c r="M7" s="380"/>
      <c r="N7" s="380"/>
      <c r="O7" s="380"/>
      <c r="P7" s="380"/>
      <c r="Q7" s="380"/>
      <c r="R7" s="380"/>
      <c r="S7" s="380"/>
      <c r="T7" s="380"/>
      <c r="U7" s="380"/>
      <c r="V7" s="380"/>
      <c r="W7" s="380"/>
      <c r="X7" s="380"/>
      <c r="Y7" s="38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81" t="s">
        <v>623</v>
      </c>
      <c r="F9" s="381"/>
      <c r="G9" s="381"/>
      <c r="H9" s="381"/>
      <c r="I9" s="381"/>
      <c r="J9" s="381"/>
      <c r="K9" s="381"/>
      <c r="L9" s="381"/>
      <c r="M9" s="381"/>
      <c r="N9" s="381"/>
      <c r="O9" s="381"/>
      <c r="P9" s="381"/>
      <c r="Q9" s="381"/>
      <c r="R9" s="381"/>
      <c r="S9" s="381"/>
      <c r="T9" s="381"/>
      <c r="U9" s="381"/>
      <c r="V9" s="381"/>
      <c r="W9" s="381"/>
      <c r="X9" s="381"/>
      <c r="Y9" s="381"/>
    </row>
    <row r="10" spans="1:27" s="8" customFormat="1" ht="18.75" customHeight="1" x14ac:dyDescent="0.2">
      <c r="E10" s="377" t="s">
        <v>8</v>
      </c>
      <c r="F10" s="377"/>
      <c r="G10" s="377"/>
      <c r="H10" s="377"/>
      <c r="I10" s="377"/>
      <c r="J10" s="377"/>
      <c r="K10" s="377"/>
      <c r="L10" s="377"/>
      <c r="M10" s="377"/>
      <c r="N10" s="377"/>
      <c r="O10" s="377"/>
      <c r="P10" s="377"/>
      <c r="Q10" s="377"/>
      <c r="R10" s="377"/>
      <c r="S10" s="377"/>
      <c r="T10" s="377"/>
      <c r="U10" s="377"/>
      <c r="V10" s="377"/>
      <c r="W10" s="377"/>
      <c r="X10" s="377"/>
      <c r="Y10" s="37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81" t="s">
        <v>723</v>
      </c>
      <c r="F12" s="404"/>
      <c r="G12" s="404"/>
      <c r="H12" s="404"/>
      <c r="I12" s="404"/>
      <c r="J12" s="404"/>
      <c r="K12" s="404"/>
      <c r="L12" s="404"/>
      <c r="M12" s="404"/>
      <c r="N12" s="404"/>
      <c r="O12" s="404"/>
      <c r="P12" s="404"/>
      <c r="Q12" s="404"/>
      <c r="R12" s="404"/>
      <c r="S12" s="404"/>
      <c r="T12" s="404"/>
      <c r="U12" s="404"/>
      <c r="V12" s="404"/>
      <c r="W12" s="404"/>
      <c r="X12" s="404"/>
      <c r="Y12" s="404"/>
    </row>
    <row r="13" spans="1:27" s="8" customFormat="1" ht="18.75" customHeight="1" x14ac:dyDescent="0.2">
      <c r="E13" s="377" t="s">
        <v>7</v>
      </c>
      <c r="F13" s="377"/>
      <c r="G13" s="377"/>
      <c r="H13" s="377"/>
      <c r="I13" s="377"/>
      <c r="J13" s="377"/>
      <c r="K13" s="377"/>
      <c r="L13" s="377"/>
      <c r="M13" s="377"/>
      <c r="N13" s="377"/>
      <c r="O13" s="377"/>
      <c r="P13" s="377"/>
      <c r="Q13" s="377"/>
      <c r="R13" s="377"/>
      <c r="S13" s="377"/>
      <c r="T13" s="377"/>
      <c r="U13" s="377"/>
      <c r="V13" s="377"/>
      <c r="W13" s="377"/>
      <c r="X13" s="377"/>
      <c r="Y13" s="377"/>
    </row>
    <row r="14" spans="1:27" s="8" customFormat="1" ht="16.5" customHeight="1" x14ac:dyDescent="0.2">
      <c r="E14" s="3"/>
      <c r="F14" s="3"/>
      <c r="G14" s="3"/>
      <c r="H14" s="3"/>
      <c r="I14" s="3"/>
      <c r="J14" s="3"/>
      <c r="K14" s="3"/>
      <c r="L14" s="3"/>
      <c r="M14" s="3"/>
      <c r="N14" s="3"/>
      <c r="O14" s="3"/>
      <c r="P14" s="3"/>
      <c r="Q14" s="3"/>
      <c r="R14" s="3"/>
      <c r="S14" s="3"/>
      <c r="T14" s="3"/>
      <c r="U14" s="3"/>
      <c r="V14" s="3"/>
      <c r="W14" s="3"/>
    </row>
    <row r="15" spans="1:27" s="2" customFormat="1" ht="18.75" customHeight="1" x14ac:dyDescent="0.2">
      <c r="E15" s="381" t="s">
        <v>711</v>
      </c>
      <c r="F15" s="381"/>
      <c r="G15" s="381"/>
      <c r="H15" s="381"/>
      <c r="I15" s="381"/>
      <c r="J15" s="381"/>
      <c r="K15" s="381"/>
      <c r="L15" s="381"/>
      <c r="M15" s="381"/>
      <c r="N15" s="381"/>
      <c r="O15" s="381"/>
      <c r="P15" s="381"/>
      <c r="Q15" s="381"/>
      <c r="R15" s="381"/>
      <c r="S15" s="381"/>
      <c r="T15" s="381"/>
      <c r="U15" s="381"/>
      <c r="V15" s="381"/>
      <c r="W15" s="381"/>
      <c r="X15" s="381"/>
      <c r="Y15" s="381"/>
    </row>
    <row r="16" spans="1:27" s="2" customFormat="1" ht="15" customHeight="1" x14ac:dyDescent="0.2">
      <c r="E16" s="377" t="s">
        <v>6</v>
      </c>
      <c r="F16" s="377"/>
      <c r="G16" s="377"/>
      <c r="H16" s="377"/>
      <c r="I16" s="377"/>
      <c r="J16" s="377"/>
      <c r="K16" s="377"/>
      <c r="L16" s="377"/>
      <c r="M16" s="377"/>
      <c r="N16" s="377"/>
      <c r="O16" s="377"/>
      <c r="P16" s="377"/>
      <c r="Q16" s="377"/>
      <c r="R16" s="377"/>
      <c r="S16" s="377"/>
      <c r="T16" s="377"/>
      <c r="U16" s="377"/>
      <c r="V16" s="377"/>
      <c r="W16" s="377"/>
      <c r="X16" s="377"/>
      <c r="Y16" s="37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374</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46" customFormat="1" ht="21" customHeight="1" x14ac:dyDescent="0.25"/>
    <row r="21" spans="1:27" ht="15.75" customHeight="1" x14ac:dyDescent="0.25">
      <c r="A21" s="394" t="s">
        <v>5</v>
      </c>
      <c r="B21" s="397" t="s">
        <v>380</v>
      </c>
      <c r="C21" s="398"/>
      <c r="D21" s="397" t="s">
        <v>382</v>
      </c>
      <c r="E21" s="398"/>
      <c r="F21" s="401" t="s">
        <v>93</v>
      </c>
      <c r="G21" s="402"/>
      <c r="H21" s="402"/>
      <c r="I21" s="403"/>
      <c r="J21" s="394" t="s">
        <v>383</v>
      </c>
      <c r="K21" s="397" t="s">
        <v>384</v>
      </c>
      <c r="L21" s="398"/>
      <c r="M21" s="397" t="s">
        <v>385</v>
      </c>
      <c r="N21" s="398"/>
      <c r="O21" s="397" t="s">
        <v>373</v>
      </c>
      <c r="P21" s="398"/>
      <c r="Q21" s="397" t="s">
        <v>111</v>
      </c>
      <c r="R21" s="398"/>
      <c r="S21" s="394" t="s">
        <v>110</v>
      </c>
      <c r="T21" s="394" t="s">
        <v>386</v>
      </c>
      <c r="U21" s="394" t="s">
        <v>381</v>
      </c>
      <c r="V21" s="397" t="s">
        <v>109</v>
      </c>
      <c r="W21" s="398"/>
      <c r="X21" s="401" t="s">
        <v>106</v>
      </c>
      <c r="Y21" s="402"/>
      <c r="Z21" s="401" t="s">
        <v>105</v>
      </c>
      <c r="AA21" s="402"/>
    </row>
    <row r="22" spans="1:27" ht="216" customHeight="1" x14ac:dyDescent="0.25">
      <c r="A22" s="395"/>
      <c r="B22" s="399"/>
      <c r="C22" s="400"/>
      <c r="D22" s="399"/>
      <c r="E22" s="400"/>
      <c r="F22" s="401" t="s">
        <v>108</v>
      </c>
      <c r="G22" s="403"/>
      <c r="H22" s="401" t="s">
        <v>107</v>
      </c>
      <c r="I22" s="403"/>
      <c r="J22" s="396"/>
      <c r="K22" s="399"/>
      <c r="L22" s="400"/>
      <c r="M22" s="399"/>
      <c r="N22" s="400"/>
      <c r="O22" s="399"/>
      <c r="P22" s="400"/>
      <c r="Q22" s="399"/>
      <c r="R22" s="400"/>
      <c r="S22" s="396"/>
      <c r="T22" s="396"/>
      <c r="U22" s="396"/>
      <c r="V22" s="399"/>
      <c r="W22" s="400"/>
      <c r="X22" s="80" t="s">
        <v>104</v>
      </c>
      <c r="Y22" s="80" t="s">
        <v>372</v>
      </c>
      <c r="Z22" s="80" t="s">
        <v>103</v>
      </c>
      <c r="AA22" s="80" t="s">
        <v>102</v>
      </c>
    </row>
    <row r="23" spans="1:27" ht="60" customHeight="1" x14ac:dyDescent="0.25">
      <c r="A23" s="396"/>
      <c r="B23" s="81" t="s">
        <v>100</v>
      </c>
      <c r="C23" s="81" t="s">
        <v>101</v>
      </c>
      <c r="D23" s="81" t="s">
        <v>100</v>
      </c>
      <c r="E23" s="81" t="s">
        <v>101</v>
      </c>
      <c r="F23" s="81" t="s">
        <v>100</v>
      </c>
      <c r="G23" s="81" t="s">
        <v>101</v>
      </c>
      <c r="H23" s="81" t="s">
        <v>100</v>
      </c>
      <c r="I23" s="81" t="s">
        <v>101</v>
      </c>
      <c r="J23" s="81" t="s">
        <v>100</v>
      </c>
      <c r="K23" s="81" t="s">
        <v>100</v>
      </c>
      <c r="L23" s="81" t="s">
        <v>101</v>
      </c>
      <c r="M23" s="81" t="s">
        <v>100</v>
      </c>
      <c r="N23" s="81" t="s">
        <v>101</v>
      </c>
      <c r="O23" s="81" t="s">
        <v>100</v>
      </c>
      <c r="P23" s="81" t="s">
        <v>101</v>
      </c>
      <c r="Q23" s="81" t="s">
        <v>100</v>
      </c>
      <c r="R23" s="81" t="s">
        <v>101</v>
      </c>
      <c r="S23" s="81" t="s">
        <v>100</v>
      </c>
      <c r="T23" s="81" t="s">
        <v>100</v>
      </c>
      <c r="U23" s="81" t="s">
        <v>100</v>
      </c>
      <c r="V23" s="81" t="s">
        <v>100</v>
      </c>
      <c r="W23" s="81" t="s">
        <v>101</v>
      </c>
      <c r="X23" s="81" t="s">
        <v>100</v>
      </c>
      <c r="Y23" s="81" t="s">
        <v>100</v>
      </c>
      <c r="Z23" s="80" t="s">
        <v>100</v>
      </c>
      <c r="AA23" s="80" t="s">
        <v>100</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6" customFormat="1" ht="106.5" customHeight="1" x14ac:dyDescent="0.25">
      <c r="A25" s="144">
        <v>1</v>
      </c>
      <c r="B25" s="136" t="s">
        <v>511</v>
      </c>
      <c r="C25" s="136" t="s">
        <v>713</v>
      </c>
      <c r="D25" s="136" t="s">
        <v>421</v>
      </c>
      <c r="E25" s="136" t="s">
        <v>713</v>
      </c>
      <c r="F25" s="141" t="s">
        <v>421</v>
      </c>
      <c r="G25" s="158">
        <v>6</v>
      </c>
      <c r="H25" s="141" t="s">
        <v>421</v>
      </c>
      <c r="I25" s="158">
        <v>6</v>
      </c>
      <c r="J25" s="137" t="s">
        <v>421</v>
      </c>
      <c r="K25" s="136" t="s">
        <v>421</v>
      </c>
      <c r="L25" s="136" t="s">
        <v>414</v>
      </c>
      <c r="M25" s="137" t="s">
        <v>421</v>
      </c>
      <c r="N25" s="138" t="s">
        <v>627</v>
      </c>
      <c r="O25" s="138" t="s">
        <v>421</v>
      </c>
      <c r="P25" s="138" t="s">
        <v>428</v>
      </c>
      <c r="Q25" s="140" t="s">
        <v>421</v>
      </c>
      <c r="R25" s="349">
        <v>0.156</v>
      </c>
      <c r="S25" s="138" t="s">
        <v>421</v>
      </c>
      <c r="T25" s="138" t="s">
        <v>421</v>
      </c>
      <c r="U25" s="34" t="s">
        <v>421</v>
      </c>
      <c r="V25" s="137" t="s">
        <v>421</v>
      </c>
      <c r="W25" s="85" t="s">
        <v>415</v>
      </c>
      <c r="X25" s="144" t="s">
        <v>418</v>
      </c>
      <c r="Y25" s="144" t="s">
        <v>418</v>
      </c>
      <c r="Z25" s="144" t="s">
        <v>418</v>
      </c>
      <c r="AA25" s="144" t="s">
        <v>418</v>
      </c>
    </row>
    <row r="26" spans="1:27" ht="3" customHeight="1" x14ac:dyDescent="0.25">
      <c r="X26" s="82"/>
      <c r="Y26" s="83"/>
    </row>
    <row r="27" spans="1:27" s="44" customFormat="1" ht="12.75" x14ac:dyDescent="0.2">
      <c r="A27" s="45"/>
      <c r="B27" s="45"/>
      <c r="C27" s="45"/>
      <c r="E27" s="45"/>
    </row>
    <row r="28" spans="1:27" s="44" customFormat="1" ht="12.75" x14ac:dyDescent="0.2">
      <c r="A28" s="45"/>
      <c r="B28" s="45"/>
      <c r="C28" s="4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140625" style="1" customWidth="1"/>
    <col min="4" max="4" width="14.42578125" style="1" hidden="1" customWidth="1"/>
    <col min="5" max="5" width="36.5703125" style="1" hidden="1" customWidth="1"/>
    <col min="6" max="6" width="9" style="1" hidden="1" customWidth="1"/>
    <col min="7" max="7" width="25.5703125" style="1" hidden="1" customWidth="1"/>
    <col min="8" max="8" width="16.42578125" style="1" hidden="1" customWidth="1"/>
    <col min="9" max="9" width="3.5703125" style="1" hidden="1" customWidth="1"/>
    <col min="10" max="21" width="9.140625" style="1" hidden="1" customWidth="1"/>
    <col min="22" max="16384" width="9.140625" style="1"/>
  </cols>
  <sheetData>
    <row r="1" spans="1:29" s="8" customFormat="1" ht="18.75" customHeight="1" x14ac:dyDescent="0.2">
      <c r="A1" s="14"/>
      <c r="C1" s="31" t="s">
        <v>68</v>
      </c>
    </row>
    <row r="2" spans="1:29" s="8" customFormat="1" ht="18.75" customHeight="1" x14ac:dyDescent="0.3">
      <c r="A2" s="14"/>
      <c r="C2" s="12" t="s">
        <v>10</v>
      </c>
    </row>
    <row r="3" spans="1:29" s="8" customFormat="1" ht="18.75" x14ac:dyDescent="0.3">
      <c r="A3" s="13"/>
      <c r="C3" s="12" t="s">
        <v>429</v>
      </c>
    </row>
    <row r="4" spans="1:29" s="8" customFormat="1" ht="15.75" x14ac:dyDescent="0.2">
      <c r="A4" s="376" t="s">
        <v>622</v>
      </c>
      <c r="B4" s="376"/>
      <c r="C4" s="376"/>
    </row>
    <row r="5" spans="1:29" s="8" customFormat="1" ht="15.75" x14ac:dyDescent="0.2">
      <c r="A5" s="13"/>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8" customFormat="1" ht="18.75" x14ac:dyDescent="0.3">
      <c r="A6" s="380" t="s">
        <v>9</v>
      </c>
      <c r="B6" s="380"/>
      <c r="C6" s="380"/>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81" t="s">
        <v>623</v>
      </c>
      <c r="B8" s="381"/>
      <c r="C8" s="381"/>
      <c r="D8" s="11"/>
      <c r="E8" s="11"/>
      <c r="F8" s="11"/>
      <c r="G8" s="11"/>
      <c r="H8" s="10"/>
      <c r="I8" s="10"/>
      <c r="J8" s="10"/>
      <c r="K8" s="10"/>
      <c r="L8" s="10"/>
      <c r="M8" s="10"/>
      <c r="N8" s="10"/>
      <c r="O8" s="10"/>
      <c r="P8" s="10"/>
      <c r="Q8" s="10"/>
      <c r="R8" s="10"/>
      <c r="S8" s="10"/>
      <c r="T8" s="10"/>
      <c r="U8" s="10"/>
    </row>
    <row r="9" spans="1:29" s="8" customFormat="1" ht="18.75" x14ac:dyDescent="0.2">
      <c r="A9" s="377" t="s">
        <v>8</v>
      </c>
      <c r="B9" s="377"/>
      <c r="C9" s="377"/>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79" t="s">
        <v>723</v>
      </c>
      <c r="B11" s="380"/>
      <c r="C11" s="380"/>
      <c r="D11" s="11"/>
      <c r="E11" s="11"/>
      <c r="F11" s="11"/>
      <c r="G11" s="11"/>
      <c r="H11" s="10"/>
      <c r="I11" s="10"/>
      <c r="J11" s="10"/>
      <c r="K11" s="10"/>
      <c r="L11" s="10"/>
      <c r="M11" s="10"/>
      <c r="N11" s="10"/>
      <c r="O11" s="10"/>
      <c r="P11" s="10"/>
      <c r="Q11" s="10"/>
      <c r="R11" s="10"/>
      <c r="S11" s="10"/>
      <c r="T11" s="10"/>
      <c r="U11" s="10"/>
    </row>
    <row r="12" spans="1:29" s="8" customFormat="1" ht="18.75" x14ac:dyDescent="0.2">
      <c r="A12" s="377" t="s">
        <v>7</v>
      </c>
      <c r="B12" s="377"/>
      <c r="C12" s="377"/>
      <c r="D12" s="7"/>
      <c r="E12" s="7"/>
      <c r="F12" s="7"/>
      <c r="G12" s="7"/>
      <c r="H12" s="10"/>
      <c r="I12" s="10"/>
      <c r="J12" s="10"/>
      <c r="K12" s="10"/>
      <c r="L12" s="10"/>
      <c r="M12" s="10"/>
      <c r="N12" s="10"/>
      <c r="O12" s="10"/>
      <c r="P12" s="10"/>
      <c r="Q12" s="10"/>
      <c r="R12" s="10"/>
      <c r="S12" s="10"/>
      <c r="T12" s="10"/>
      <c r="U12" s="10"/>
    </row>
    <row r="13" spans="1:29" s="8" customFormat="1" ht="18.75" x14ac:dyDescent="0.2">
      <c r="A13" s="3"/>
      <c r="B13" s="3"/>
      <c r="C13" s="3"/>
      <c r="D13" s="5"/>
      <c r="E13" s="5"/>
      <c r="F13" s="5"/>
      <c r="G13" s="5"/>
      <c r="H13" s="10"/>
      <c r="I13" s="10"/>
      <c r="J13" s="10"/>
      <c r="K13" s="10"/>
      <c r="L13" s="10"/>
      <c r="M13" s="10"/>
      <c r="N13" s="10"/>
      <c r="O13" s="10"/>
      <c r="P13" s="10"/>
      <c r="Q13" s="10"/>
      <c r="R13" s="10"/>
      <c r="S13" s="10"/>
      <c r="T13" s="10"/>
      <c r="U13" s="10"/>
    </row>
    <row r="14" spans="1:29" s="8" customFormat="1" ht="19.5" customHeight="1" x14ac:dyDescent="0.2">
      <c r="A14" s="405" t="s">
        <v>711</v>
      </c>
      <c r="B14" s="405"/>
      <c r="C14" s="405"/>
      <c r="D14" s="405"/>
      <c r="E14" s="405"/>
      <c r="F14" s="405"/>
      <c r="G14" s="405"/>
      <c r="H14" s="405"/>
      <c r="I14" s="405"/>
      <c r="J14" s="405"/>
      <c r="K14" s="405"/>
      <c r="L14" s="405"/>
      <c r="M14" s="405"/>
      <c r="N14" s="405"/>
      <c r="O14" s="405"/>
      <c r="P14" s="405"/>
      <c r="Q14" s="405"/>
      <c r="R14" s="405"/>
      <c r="S14" s="405"/>
      <c r="T14" s="405"/>
      <c r="U14" s="405"/>
    </row>
    <row r="15" spans="1:29" s="2" customFormat="1" ht="15.75" x14ac:dyDescent="0.2">
      <c r="A15" s="377" t="s">
        <v>6</v>
      </c>
      <c r="B15" s="377"/>
      <c r="C15" s="377"/>
      <c r="D15" s="7"/>
      <c r="E15" s="7"/>
      <c r="F15" s="7"/>
      <c r="G15" s="7"/>
      <c r="H15" s="7"/>
      <c r="I15" s="7"/>
      <c r="J15" s="7"/>
      <c r="K15" s="7"/>
      <c r="L15" s="7"/>
      <c r="M15" s="7"/>
      <c r="N15" s="7"/>
      <c r="O15" s="7"/>
      <c r="P15" s="7"/>
      <c r="Q15" s="7"/>
      <c r="R15" s="7"/>
      <c r="S15" s="7"/>
      <c r="T15" s="7"/>
      <c r="U15" s="7"/>
    </row>
    <row r="16" spans="1:29" s="2" customFormat="1" ht="15" customHeight="1" x14ac:dyDescent="0.2">
      <c r="A16" s="377"/>
      <c r="B16" s="377"/>
      <c r="C16" s="377"/>
      <c r="D16" s="5"/>
      <c r="E16" s="5"/>
      <c r="F16" s="5"/>
      <c r="G16" s="5"/>
      <c r="H16" s="5"/>
      <c r="I16" s="5"/>
      <c r="J16" s="5"/>
      <c r="K16" s="5"/>
      <c r="L16" s="5"/>
      <c r="M16" s="5"/>
      <c r="N16" s="5"/>
      <c r="O16" s="5"/>
      <c r="P16" s="5"/>
      <c r="Q16" s="5"/>
      <c r="R16" s="5"/>
      <c r="S16" s="5"/>
      <c r="T16" s="5"/>
      <c r="U16" s="5"/>
    </row>
    <row r="17" spans="1:21" s="2" customFormat="1" ht="15" customHeight="1" x14ac:dyDescent="0.2">
      <c r="A17" s="389"/>
      <c r="B17" s="389"/>
      <c r="C17" s="389"/>
      <c r="D17" s="3"/>
      <c r="E17" s="3"/>
      <c r="F17" s="3"/>
      <c r="G17" s="3"/>
      <c r="H17" s="3"/>
      <c r="I17" s="3"/>
      <c r="J17" s="3"/>
      <c r="K17" s="3"/>
      <c r="L17" s="3"/>
      <c r="M17" s="3"/>
      <c r="N17" s="3"/>
      <c r="O17" s="3"/>
      <c r="P17" s="3"/>
      <c r="Q17" s="3"/>
      <c r="R17" s="3"/>
    </row>
    <row r="18" spans="1:21" s="2" customFormat="1" ht="27.75" customHeight="1" x14ac:dyDescent="0.2">
      <c r="A18" s="378" t="s">
        <v>368</v>
      </c>
      <c r="B18" s="378"/>
      <c r="C18" s="37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3" t="s">
        <v>5</v>
      </c>
      <c r="B20" s="30" t="s">
        <v>67</v>
      </c>
      <c r="C20" s="29" t="s">
        <v>66</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33.75" customHeight="1" x14ac:dyDescent="0.2">
      <c r="A22" s="22" t="s">
        <v>65</v>
      </c>
      <c r="B22" s="25" t="s">
        <v>378</v>
      </c>
      <c r="C22" s="118" t="s">
        <v>408</v>
      </c>
      <c r="D22" s="5"/>
      <c r="E22" s="5"/>
      <c r="F22" s="3"/>
      <c r="G22" s="3"/>
      <c r="H22" s="3"/>
      <c r="I22" s="3"/>
      <c r="J22" s="3"/>
      <c r="K22" s="3"/>
      <c r="L22" s="3"/>
      <c r="M22" s="3"/>
      <c r="N22" s="3"/>
      <c r="O22" s="3"/>
      <c r="P22" s="3"/>
    </row>
    <row r="23" spans="1:21" ht="42.75" customHeight="1" x14ac:dyDescent="0.25">
      <c r="A23" s="22" t="s">
        <v>63</v>
      </c>
      <c r="B23" s="24" t="s">
        <v>60</v>
      </c>
      <c r="C23" s="119" t="s">
        <v>409</v>
      </c>
    </row>
    <row r="24" spans="1:21" ht="63" customHeight="1" x14ac:dyDescent="0.25">
      <c r="A24" s="22" t="s">
        <v>62</v>
      </c>
      <c r="B24" s="24" t="s">
        <v>411</v>
      </c>
      <c r="C24" s="142" t="s">
        <v>711</v>
      </c>
      <c r="D24" s="139"/>
      <c r="E24" s="139"/>
    </row>
    <row r="25" spans="1:21" ht="63" customHeight="1" x14ac:dyDescent="0.25">
      <c r="A25" s="22" t="s">
        <v>61</v>
      </c>
      <c r="B25" s="24" t="s">
        <v>397</v>
      </c>
      <c r="C25" s="159" t="s">
        <v>724</v>
      </c>
    </row>
    <row r="26" spans="1:21" ht="42.75" customHeight="1" x14ac:dyDescent="0.25">
      <c r="A26" s="22" t="s">
        <v>59</v>
      </c>
      <c r="B26" s="24" t="s">
        <v>218</v>
      </c>
      <c r="C26" s="23" t="s">
        <v>410</v>
      </c>
    </row>
    <row r="27" spans="1:21" ht="42.75" customHeight="1" x14ac:dyDescent="0.25">
      <c r="A27" s="22" t="s">
        <v>58</v>
      </c>
      <c r="B27" s="24" t="s">
        <v>379</v>
      </c>
      <c r="C27" s="119" t="s">
        <v>409</v>
      </c>
    </row>
    <row r="28" spans="1:21" ht="42.75" customHeight="1" x14ac:dyDescent="0.25">
      <c r="A28" s="22" t="s">
        <v>56</v>
      </c>
      <c r="B28" s="24" t="s">
        <v>57</v>
      </c>
      <c r="C28" s="23" t="s">
        <v>628</v>
      </c>
    </row>
    <row r="29" spans="1:21" ht="42.75" customHeight="1" x14ac:dyDescent="0.25">
      <c r="A29" s="22" t="s">
        <v>54</v>
      </c>
      <c r="B29" s="23" t="s">
        <v>55</v>
      </c>
      <c r="C29" s="23" t="s">
        <v>628</v>
      </c>
    </row>
    <row r="30" spans="1:21" ht="42.75" customHeight="1" x14ac:dyDescent="0.25">
      <c r="A30" s="22" t="s">
        <v>72</v>
      </c>
      <c r="B30" s="23" t="s">
        <v>53</v>
      </c>
      <c r="C30" s="145" t="s">
        <v>725</v>
      </c>
    </row>
  </sheetData>
  <mergeCells count="11">
    <mergeCell ref="A4:C4"/>
    <mergeCell ref="A6:C6"/>
    <mergeCell ref="A15:C15"/>
    <mergeCell ref="A16:C16"/>
    <mergeCell ref="A17:C17"/>
    <mergeCell ref="A18:C18"/>
    <mergeCell ref="A8:C8"/>
    <mergeCell ref="A9:C9"/>
    <mergeCell ref="A11:C11"/>
    <mergeCell ref="A12:C12"/>
    <mergeCell ref="A14:U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68</v>
      </c>
    </row>
    <row r="2" spans="1:28" ht="18.75" x14ac:dyDescent="0.3">
      <c r="Z2" s="12" t="s">
        <v>10</v>
      </c>
    </row>
    <row r="3" spans="1:28" ht="18.75" x14ac:dyDescent="0.3">
      <c r="Z3" s="12" t="s">
        <v>429</v>
      </c>
    </row>
    <row r="4" spans="1:28" ht="18.75" customHeight="1" x14ac:dyDescent="0.25">
      <c r="A4" s="376" t="s">
        <v>629</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0"/>
      <c r="AB6" s="10"/>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0"/>
      <c r="AB7" s="10"/>
    </row>
    <row r="8" spans="1:28" ht="15.75" x14ac:dyDescent="0.25">
      <c r="A8" s="381" t="s">
        <v>623</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7"/>
      <c r="AB8" s="7"/>
    </row>
    <row r="9" spans="1:28" ht="15.75" x14ac:dyDescent="0.25">
      <c r="A9" s="377" t="s">
        <v>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5"/>
      <c r="AB9" s="5"/>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0"/>
      <c r="AB10" s="10"/>
    </row>
    <row r="11" spans="1:28" ht="15.75" x14ac:dyDescent="0.25">
      <c r="A11" s="381" t="s">
        <v>723</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7"/>
      <c r="AB11" s="7"/>
    </row>
    <row r="12" spans="1:28" ht="15.75"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5"/>
      <c r="AB12" s="5"/>
    </row>
    <row r="13" spans="1:28" ht="18.75" x14ac:dyDescent="0.25">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9"/>
      <c r="AB13" s="9"/>
    </row>
    <row r="14" spans="1:28" ht="15.75" x14ac:dyDescent="0.25">
      <c r="A14" s="381" t="s">
        <v>711</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7"/>
      <c r="AB14" s="7"/>
    </row>
    <row r="15" spans="1:28" ht="15.75"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5"/>
      <c r="AB15" s="5"/>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5"/>
      <c r="AB16" s="15"/>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5"/>
      <c r="AB17" s="15"/>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5"/>
      <c r="AB18" s="15"/>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5"/>
      <c r="AB19" s="15"/>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5"/>
      <c r="AB20" s="15"/>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5"/>
      <c r="AB21" s="15"/>
    </row>
    <row r="22" spans="1:28" x14ac:dyDescent="0.25">
      <c r="A22" s="407" t="s">
        <v>396</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11"/>
      <c r="AB22" s="111"/>
    </row>
    <row r="23" spans="1:28" ht="32.25" customHeight="1" x14ac:dyDescent="0.25">
      <c r="A23" s="409" t="s">
        <v>257</v>
      </c>
      <c r="B23" s="410"/>
      <c r="C23" s="410"/>
      <c r="D23" s="410"/>
      <c r="E23" s="410"/>
      <c r="F23" s="410"/>
      <c r="G23" s="410"/>
      <c r="H23" s="410"/>
      <c r="I23" s="410"/>
      <c r="J23" s="410"/>
      <c r="K23" s="410"/>
      <c r="L23" s="411"/>
      <c r="M23" s="408" t="s">
        <v>258</v>
      </c>
      <c r="N23" s="408"/>
      <c r="O23" s="408"/>
      <c r="P23" s="408"/>
      <c r="Q23" s="408"/>
      <c r="R23" s="408"/>
      <c r="S23" s="408"/>
      <c r="T23" s="408"/>
      <c r="U23" s="408"/>
      <c r="V23" s="408"/>
      <c r="W23" s="408"/>
      <c r="X23" s="408"/>
      <c r="Y23" s="408"/>
      <c r="Z23" s="408"/>
    </row>
    <row r="24" spans="1:28" ht="151.5" customHeight="1" x14ac:dyDescent="0.25">
      <c r="A24" s="77" t="s">
        <v>221</v>
      </c>
      <c r="B24" s="78" t="s">
        <v>228</v>
      </c>
      <c r="C24" s="77" t="s">
        <v>251</v>
      </c>
      <c r="D24" s="77" t="s">
        <v>222</v>
      </c>
      <c r="E24" s="77" t="s">
        <v>252</v>
      </c>
      <c r="F24" s="77" t="s">
        <v>254</v>
      </c>
      <c r="G24" s="77" t="s">
        <v>253</v>
      </c>
      <c r="H24" s="77" t="s">
        <v>223</v>
      </c>
      <c r="I24" s="77" t="s">
        <v>255</v>
      </c>
      <c r="J24" s="77" t="s">
        <v>229</v>
      </c>
      <c r="K24" s="78" t="s">
        <v>227</v>
      </c>
      <c r="L24" s="78" t="s">
        <v>224</v>
      </c>
      <c r="M24" s="79" t="s">
        <v>235</v>
      </c>
      <c r="N24" s="78" t="s">
        <v>404</v>
      </c>
      <c r="O24" s="77" t="s">
        <v>233</v>
      </c>
      <c r="P24" s="77" t="s">
        <v>234</v>
      </c>
      <c r="Q24" s="77" t="s">
        <v>232</v>
      </c>
      <c r="R24" s="77" t="s">
        <v>223</v>
      </c>
      <c r="S24" s="77" t="s">
        <v>231</v>
      </c>
      <c r="T24" s="77" t="s">
        <v>230</v>
      </c>
      <c r="U24" s="77" t="s">
        <v>250</v>
      </c>
      <c r="V24" s="77" t="s">
        <v>232</v>
      </c>
      <c r="W24" s="86" t="s">
        <v>226</v>
      </c>
      <c r="X24" s="86" t="s">
        <v>237</v>
      </c>
      <c r="Y24" s="86" t="s">
        <v>238</v>
      </c>
      <c r="Z24" s="88" t="s">
        <v>236</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146" t="s">
        <v>418</v>
      </c>
      <c r="B26" s="146" t="s">
        <v>418</v>
      </c>
      <c r="C26" s="146" t="s">
        <v>418</v>
      </c>
      <c r="D26" s="146" t="s">
        <v>418</v>
      </c>
      <c r="E26" s="146" t="s">
        <v>418</v>
      </c>
      <c r="F26" s="146" t="s">
        <v>418</v>
      </c>
      <c r="G26" s="146" t="s">
        <v>418</v>
      </c>
      <c r="H26" s="146" t="s">
        <v>418</v>
      </c>
      <c r="I26" s="146" t="s">
        <v>418</v>
      </c>
      <c r="J26" s="146" t="s">
        <v>418</v>
      </c>
      <c r="K26" s="146" t="s">
        <v>418</v>
      </c>
      <c r="L26" s="146" t="s">
        <v>418</v>
      </c>
      <c r="M26" s="146" t="s">
        <v>418</v>
      </c>
      <c r="N26" s="146" t="s">
        <v>418</v>
      </c>
      <c r="O26" s="146" t="s">
        <v>418</v>
      </c>
      <c r="P26" s="146" t="s">
        <v>418</v>
      </c>
      <c r="Q26" s="146" t="s">
        <v>418</v>
      </c>
      <c r="R26" s="146" t="s">
        <v>418</v>
      </c>
      <c r="S26" s="146" t="s">
        <v>418</v>
      </c>
      <c r="T26" s="146" t="s">
        <v>418</v>
      </c>
      <c r="U26" s="146" t="s">
        <v>418</v>
      </c>
      <c r="V26" s="146" t="s">
        <v>418</v>
      </c>
      <c r="W26" s="146" t="s">
        <v>418</v>
      </c>
      <c r="X26" s="146" t="s">
        <v>418</v>
      </c>
      <c r="Y26" s="146" t="s">
        <v>418</v>
      </c>
      <c r="Z26" s="146" t="s">
        <v>418</v>
      </c>
    </row>
    <row r="30" spans="1:28" x14ac:dyDescent="0.25">
      <c r="A30"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68</v>
      </c>
    </row>
    <row r="2" spans="1:28" s="8" customFormat="1" ht="18.75" customHeight="1" x14ac:dyDescent="0.3">
      <c r="A2" s="14"/>
      <c r="B2" s="14"/>
      <c r="O2" s="12" t="s">
        <v>10</v>
      </c>
    </row>
    <row r="3" spans="1:28" s="8" customFormat="1" ht="18.75" x14ac:dyDescent="0.3">
      <c r="A3" s="13"/>
      <c r="B3" s="13"/>
      <c r="O3" s="12" t="s">
        <v>429</v>
      </c>
    </row>
    <row r="4" spans="1:28" s="8" customFormat="1" ht="18.75" x14ac:dyDescent="0.3">
      <c r="A4" s="13"/>
      <c r="B4" s="13"/>
      <c r="L4" s="12"/>
    </row>
    <row r="5" spans="1:28" s="8" customFormat="1" ht="15.75" x14ac:dyDescent="0.2">
      <c r="A5" s="376" t="s">
        <v>629</v>
      </c>
      <c r="B5" s="376"/>
      <c r="C5" s="376"/>
      <c r="D5" s="376"/>
      <c r="E5" s="376"/>
      <c r="F5" s="376"/>
      <c r="G5" s="376"/>
      <c r="H5" s="376"/>
      <c r="I5" s="376"/>
      <c r="J5" s="376"/>
      <c r="K5" s="376"/>
      <c r="L5" s="376"/>
      <c r="M5" s="376"/>
      <c r="N5" s="376"/>
      <c r="O5" s="376"/>
      <c r="P5" s="110"/>
      <c r="Q5" s="110"/>
      <c r="R5" s="110"/>
      <c r="S5" s="110"/>
      <c r="T5" s="110"/>
      <c r="U5" s="110"/>
      <c r="V5" s="110"/>
      <c r="W5" s="110"/>
      <c r="X5" s="110"/>
      <c r="Y5" s="110"/>
      <c r="Z5" s="110"/>
      <c r="AA5" s="110"/>
      <c r="AB5" s="110"/>
    </row>
    <row r="6" spans="1:28" s="8" customFormat="1" ht="18.75" x14ac:dyDescent="0.3">
      <c r="A6" s="13"/>
      <c r="B6" s="13"/>
      <c r="L6" s="12"/>
    </row>
    <row r="7" spans="1:28" s="8" customFormat="1" ht="18.75" x14ac:dyDescent="0.2">
      <c r="A7" s="380" t="s">
        <v>9</v>
      </c>
      <c r="B7" s="380"/>
      <c r="C7" s="380"/>
      <c r="D7" s="380"/>
      <c r="E7" s="380"/>
      <c r="F7" s="380"/>
      <c r="G7" s="380"/>
      <c r="H7" s="380"/>
      <c r="I7" s="380"/>
      <c r="J7" s="380"/>
      <c r="K7" s="380"/>
      <c r="L7" s="380"/>
      <c r="M7" s="380"/>
      <c r="N7" s="380"/>
      <c r="O7" s="380"/>
      <c r="P7" s="10"/>
      <c r="Q7" s="10"/>
      <c r="R7" s="10"/>
      <c r="S7" s="10"/>
      <c r="T7" s="10"/>
      <c r="U7" s="10"/>
      <c r="V7" s="10"/>
      <c r="W7" s="10"/>
      <c r="X7" s="10"/>
      <c r="Y7" s="10"/>
      <c r="Z7" s="10"/>
    </row>
    <row r="8" spans="1:28" s="8" customFormat="1" ht="18.75" x14ac:dyDescent="0.2">
      <c r="A8" s="380"/>
      <c r="B8" s="380"/>
      <c r="C8" s="380"/>
      <c r="D8" s="380"/>
      <c r="E8" s="380"/>
      <c r="F8" s="380"/>
      <c r="G8" s="380"/>
      <c r="H8" s="380"/>
      <c r="I8" s="380"/>
      <c r="J8" s="380"/>
      <c r="K8" s="380"/>
      <c r="L8" s="380"/>
      <c r="M8" s="380"/>
      <c r="N8" s="380"/>
      <c r="O8" s="380"/>
      <c r="P8" s="10"/>
      <c r="Q8" s="10"/>
      <c r="R8" s="10"/>
      <c r="S8" s="10"/>
      <c r="T8" s="10"/>
      <c r="U8" s="10"/>
      <c r="V8" s="10"/>
      <c r="W8" s="10"/>
      <c r="X8" s="10"/>
      <c r="Y8" s="10"/>
      <c r="Z8" s="10"/>
    </row>
    <row r="9" spans="1:28" s="8" customFormat="1" ht="18.75" x14ac:dyDescent="0.2">
      <c r="A9" s="381" t="s">
        <v>623</v>
      </c>
      <c r="B9" s="381"/>
      <c r="C9" s="381"/>
      <c r="D9" s="381"/>
      <c r="E9" s="381"/>
      <c r="F9" s="381"/>
      <c r="G9" s="381"/>
      <c r="H9" s="381"/>
      <c r="I9" s="381"/>
      <c r="J9" s="381"/>
      <c r="K9" s="381"/>
      <c r="L9" s="381"/>
      <c r="M9" s="381"/>
      <c r="N9" s="381"/>
      <c r="O9" s="381"/>
      <c r="P9" s="10"/>
      <c r="Q9" s="10"/>
      <c r="R9" s="10"/>
      <c r="S9" s="10"/>
      <c r="T9" s="10"/>
      <c r="U9" s="10"/>
      <c r="V9" s="10"/>
      <c r="W9" s="10"/>
      <c r="X9" s="10"/>
      <c r="Y9" s="10"/>
      <c r="Z9" s="10"/>
    </row>
    <row r="10" spans="1:28" s="8" customFormat="1" ht="18.75" x14ac:dyDescent="0.2">
      <c r="A10" s="377" t="s">
        <v>8</v>
      </c>
      <c r="B10" s="377"/>
      <c r="C10" s="377"/>
      <c r="D10" s="377"/>
      <c r="E10" s="377"/>
      <c r="F10" s="377"/>
      <c r="G10" s="377"/>
      <c r="H10" s="377"/>
      <c r="I10" s="377"/>
      <c r="J10" s="377"/>
      <c r="K10" s="377"/>
      <c r="L10" s="377"/>
      <c r="M10" s="377"/>
      <c r="N10" s="377"/>
      <c r="O10" s="377"/>
      <c r="P10" s="10"/>
      <c r="Q10" s="10"/>
      <c r="R10" s="10"/>
      <c r="S10" s="10"/>
      <c r="T10" s="10"/>
      <c r="U10" s="10"/>
      <c r="V10" s="10"/>
      <c r="W10" s="10"/>
      <c r="X10" s="10"/>
      <c r="Y10" s="10"/>
      <c r="Z10" s="10"/>
    </row>
    <row r="11" spans="1:28" s="8" customFormat="1" ht="18.75" x14ac:dyDescent="0.2">
      <c r="A11" s="380"/>
      <c r="B11" s="380"/>
      <c r="C11" s="380"/>
      <c r="D11" s="380"/>
      <c r="E11" s="380"/>
      <c r="F11" s="380"/>
      <c r="G11" s="380"/>
      <c r="H11" s="380"/>
      <c r="I11" s="380"/>
      <c r="J11" s="380"/>
      <c r="K11" s="380"/>
      <c r="L11" s="380"/>
      <c r="M11" s="380"/>
      <c r="N11" s="380"/>
      <c r="O11" s="380"/>
      <c r="P11" s="10"/>
      <c r="Q11" s="10"/>
      <c r="R11" s="10"/>
      <c r="S11" s="10"/>
      <c r="T11" s="10"/>
      <c r="U11" s="10"/>
      <c r="V11" s="10"/>
      <c r="W11" s="10"/>
      <c r="X11" s="10"/>
      <c r="Y11" s="10"/>
      <c r="Z11" s="10"/>
    </row>
    <row r="12" spans="1:28" s="8" customFormat="1" ht="18.75" x14ac:dyDescent="0.2">
      <c r="A12" s="381" t="s">
        <v>723</v>
      </c>
      <c r="B12" s="404"/>
      <c r="C12" s="404"/>
      <c r="D12" s="404"/>
      <c r="E12" s="404"/>
      <c r="F12" s="404"/>
      <c r="G12" s="404"/>
      <c r="H12" s="404"/>
      <c r="I12" s="404"/>
      <c r="J12" s="404"/>
      <c r="K12" s="404"/>
      <c r="L12" s="404"/>
      <c r="M12" s="404"/>
      <c r="N12" s="404"/>
      <c r="O12" s="404"/>
      <c r="P12" s="10"/>
      <c r="Q12" s="10"/>
      <c r="R12" s="10"/>
      <c r="S12" s="10"/>
      <c r="T12" s="10"/>
      <c r="U12" s="10"/>
      <c r="V12" s="10"/>
      <c r="W12" s="10"/>
      <c r="X12" s="10"/>
      <c r="Y12" s="10"/>
      <c r="Z12" s="10"/>
    </row>
    <row r="13" spans="1:28" s="8" customFormat="1" ht="18.75" x14ac:dyDescent="0.2">
      <c r="A13" s="377" t="s">
        <v>7</v>
      </c>
      <c r="B13" s="377"/>
      <c r="C13" s="377"/>
      <c r="D13" s="377"/>
      <c r="E13" s="377"/>
      <c r="F13" s="377"/>
      <c r="G13" s="377"/>
      <c r="H13" s="377"/>
      <c r="I13" s="377"/>
      <c r="J13" s="377"/>
      <c r="K13" s="377"/>
      <c r="L13" s="377"/>
      <c r="M13" s="377"/>
      <c r="N13" s="377"/>
      <c r="O13" s="377"/>
      <c r="P13" s="10"/>
      <c r="Q13" s="10"/>
      <c r="R13" s="10"/>
      <c r="S13" s="10"/>
      <c r="T13" s="10"/>
      <c r="U13" s="10"/>
      <c r="V13" s="10"/>
      <c r="W13" s="10"/>
      <c r="X13" s="10"/>
      <c r="Y13" s="10"/>
      <c r="Z13" s="10"/>
    </row>
    <row r="14" spans="1:28" s="8" customFormat="1" ht="15.75" customHeight="1" x14ac:dyDescent="0.2">
      <c r="A14" s="389"/>
      <c r="B14" s="389"/>
      <c r="C14" s="389"/>
      <c r="D14" s="389"/>
      <c r="E14" s="389"/>
      <c r="F14" s="389"/>
      <c r="G14" s="389"/>
      <c r="H14" s="389"/>
      <c r="I14" s="389"/>
      <c r="J14" s="389"/>
      <c r="K14" s="389"/>
      <c r="L14" s="389"/>
      <c r="M14" s="389"/>
      <c r="N14" s="389"/>
      <c r="O14" s="389"/>
      <c r="P14" s="3"/>
      <c r="Q14" s="3"/>
      <c r="R14" s="3"/>
      <c r="S14" s="3"/>
      <c r="T14" s="3"/>
      <c r="U14" s="3"/>
      <c r="V14" s="3"/>
      <c r="W14" s="3"/>
      <c r="X14" s="3"/>
      <c r="Y14" s="3"/>
      <c r="Z14" s="3"/>
    </row>
    <row r="15" spans="1:28" s="2" customFormat="1" ht="15.75" x14ac:dyDescent="0.2">
      <c r="A15" s="381" t="s">
        <v>711</v>
      </c>
      <c r="B15" s="381"/>
      <c r="C15" s="381"/>
      <c r="D15" s="381"/>
      <c r="E15" s="381"/>
      <c r="F15" s="381"/>
      <c r="G15" s="381"/>
      <c r="H15" s="381"/>
      <c r="I15" s="381"/>
      <c r="J15" s="381"/>
      <c r="K15" s="381"/>
      <c r="L15" s="381"/>
      <c r="M15" s="381"/>
      <c r="N15" s="381"/>
      <c r="O15" s="381"/>
      <c r="P15" s="7"/>
      <c r="Q15" s="7"/>
      <c r="R15" s="7"/>
      <c r="S15" s="7"/>
      <c r="T15" s="7"/>
      <c r="U15" s="7"/>
      <c r="V15" s="7"/>
      <c r="W15" s="7"/>
      <c r="X15" s="7"/>
      <c r="Y15" s="7"/>
      <c r="Z15" s="7"/>
    </row>
    <row r="16" spans="1:28" s="2" customFormat="1" ht="15" customHeight="1" x14ac:dyDescent="0.2">
      <c r="A16" s="377" t="s">
        <v>6</v>
      </c>
      <c r="B16" s="377"/>
      <c r="C16" s="377"/>
      <c r="D16" s="377"/>
      <c r="E16" s="377"/>
      <c r="F16" s="377"/>
      <c r="G16" s="377"/>
      <c r="H16" s="377"/>
      <c r="I16" s="377"/>
      <c r="J16" s="377"/>
      <c r="K16" s="377"/>
      <c r="L16" s="377"/>
      <c r="M16" s="377"/>
      <c r="N16" s="377"/>
      <c r="O16" s="377"/>
      <c r="P16" s="5"/>
      <c r="Q16" s="5"/>
      <c r="R16" s="5"/>
      <c r="S16" s="5"/>
      <c r="T16" s="5"/>
      <c r="U16" s="5"/>
      <c r="V16" s="5"/>
      <c r="W16" s="5"/>
      <c r="X16" s="5"/>
      <c r="Y16" s="5"/>
      <c r="Z16" s="5"/>
    </row>
    <row r="17" spans="1:26" s="2" customFormat="1" ht="15" customHeight="1" x14ac:dyDescent="0.2">
      <c r="A17" s="389"/>
      <c r="B17" s="389"/>
      <c r="C17" s="389"/>
      <c r="D17" s="389"/>
      <c r="E17" s="389"/>
      <c r="F17" s="389"/>
      <c r="G17" s="389"/>
      <c r="H17" s="389"/>
      <c r="I17" s="389"/>
      <c r="J17" s="389"/>
      <c r="K17" s="389"/>
      <c r="L17" s="389"/>
      <c r="M17" s="389"/>
      <c r="N17" s="389"/>
      <c r="O17" s="389"/>
      <c r="P17" s="3"/>
      <c r="Q17" s="3"/>
      <c r="R17" s="3"/>
      <c r="S17" s="3"/>
      <c r="T17" s="3"/>
      <c r="U17" s="3"/>
      <c r="V17" s="3"/>
      <c r="W17" s="3"/>
    </row>
    <row r="18" spans="1:26" s="2" customFormat="1" ht="91.5" customHeight="1" x14ac:dyDescent="0.2">
      <c r="A18" s="412" t="s">
        <v>375</v>
      </c>
      <c r="B18" s="412"/>
      <c r="C18" s="412"/>
      <c r="D18" s="412"/>
      <c r="E18" s="412"/>
      <c r="F18" s="412"/>
      <c r="G18" s="412"/>
      <c r="H18" s="412"/>
      <c r="I18" s="412"/>
      <c r="J18" s="412"/>
      <c r="K18" s="412"/>
      <c r="L18" s="412"/>
      <c r="M18" s="412"/>
      <c r="N18" s="412"/>
      <c r="O18" s="412"/>
      <c r="P18" s="6"/>
      <c r="Q18" s="6"/>
      <c r="R18" s="6"/>
      <c r="S18" s="6"/>
      <c r="T18" s="6"/>
      <c r="U18" s="6"/>
      <c r="V18" s="6"/>
      <c r="W18" s="6"/>
      <c r="X18" s="6"/>
      <c r="Y18" s="6"/>
      <c r="Z18" s="6"/>
    </row>
    <row r="19" spans="1:26" s="2" customFormat="1" ht="78" customHeight="1" x14ac:dyDescent="0.2">
      <c r="A19" s="385" t="s">
        <v>5</v>
      </c>
      <c r="B19" s="385" t="s">
        <v>87</v>
      </c>
      <c r="C19" s="385" t="s">
        <v>86</v>
      </c>
      <c r="D19" s="385" t="s">
        <v>75</v>
      </c>
      <c r="E19" s="413" t="s">
        <v>85</v>
      </c>
      <c r="F19" s="414"/>
      <c r="G19" s="414"/>
      <c r="H19" s="414"/>
      <c r="I19" s="415"/>
      <c r="J19" s="385" t="s">
        <v>84</v>
      </c>
      <c r="K19" s="385"/>
      <c r="L19" s="385"/>
      <c r="M19" s="385"/>
      <c r="N19" s="385"/>
      <c r="O19" s="385"/>
      <c r="P19" s="3"/>
      <c r="Q19" s="3"/>
      <c r="R19" s="3"/>
      <c r="S19" s="3"/>
      <c r="T19" s="3"/>
      <c r="U19" s="3"/>
      <c r="V19" s="3"/>
      <c r="W19" s="3"/>
    </row>
    <row r="20" spans="1:26" s="2" customFormat="1" ht="51" customHeight="1" x14ac:dyDescent="0.2">
      <c r="A20" s="385"/>
      <c r="B20" s="385"/>
      <c r="C20" s="385"/>
      <c r="D20" s="385"/>
      <c r="E20" s="34" t="s">
        <v>83</v>
      </c>
      <c r="F20" s="34" t="s">
        <v>82</v>
      </c>
      <c r="G20" s="34" t="s">
        <v>81</v>
      </c>
      <c r="H20" s="34" t="s">
        <v>80</v>
      </c>
      <c r="I20" s="34" t="s">
        <v>79</v>
      </c>
      <c r="J20" s="34" t="s">
        <v>78</v>
      </c>
      <c r="K20" s="34" t="s">
        <v>4</v>
      </c>
      <c r="L20" s="41" t="s">
        <v>3</v>
      </c>
      <c r="M20" s="40" t="s">
        <v>219</v>
      </c>
      <c r="N20" s="40" t="s">
        <v>77</v>
      </c>
      <c r="O20" s="40" t="s">
        <v>76</v>
      </c>
      <c r="P20" s="3"/>
      <c r="Q20" s="3"/>
      <c r="R20" s="3"/>
      <c r="S20" s="3"/>
      <c r="T20" s="3"/>
      <c r="U20" s="3"/>
      <c r="V20" s="3"/>
      <c r="W20" s="3"/>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
      <c r="A22" s="22"/>
      <c r="B22" s="39"/>
      <c r="C22" s="25" t="s">
        <v>416</v>
      </c>
      <c r="D22" s="25"/>
      <c r="E22" s="25"/>
      <c r="F22" s="25"/>
      <c r="G22" s="25"/>
      <c r="H22" s="25"/>
      <c r="I22" s="25"/>
      <c r="J22" s="37"/>
      <c r="K22" s="37"/>
      <c r="L22" s="4"/>
      <c r="M22" s="4"/>
      <c r="N22" s="4"/>
      <c r="O22" s="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68" customWidth="1"/>
    <col min="2" max="2" width="49" style="167" customWidth="1"/>
    <col min="3" max="3" width="16.42578125" style="168" customWidth="1"/>
    <col min="4" max="4" width="13.28515625" style="168" customWidth="1"/>
    <col min="5" max="5" width="11.5703125" style="168" customWidth="1"/>
    <col min="6" max="6" width="12" style="168" customWidth="1"/>
    <col min="7" max="7" width="10.28515625" style="168" customWidth="1"/>
    <col min="8" max="8" width="9.7109375" style="168" customWidth="1"/>
    <col min="9" max="13" width="9.140625" style="168"/>
    <col min="14" max="14" width="15.5703125" style="168" customWidth="1"/>
    <col min="15" max="16384" width="9.140625" style="168"/>
  </cols>
  <sheetData>
    <row r="1" spans="2:18" s="8" customFormat="1" ht="18.75" customHeight="1" x14ac:dyDescent="0.2">
      <c r="B1" s="163"/>
      <c r="H1" s="31"/>
    </row>
    <row r="2" spans="2:18" s="8" customFormat="1" ht="18.75" customHeight="1" x14ac:dyDescent="0.3">
      <c r="B2" s="163"/>
      <c r="H2" s="12"/>
    </row>
    <row r="3" spans="2:18" s="8" customFormat="1" ht="18.75" x14ac:dyDescent="0.3">
      <c r="B3" s="164"/>
      <c r="H3" s="12"/>
    </row>
    <row r="4" spans="2:18" s="8" customFormat="1" ht="15.75" x14ac:dyDescent="0.2">
      <c r="B4" s="164"/>
    </row>
    <row r="5" spans="2:18" s="8" customFormat="1" ht="18.75" customHeight="1" x14ac:dyDescent="0.2">
      <c r="B5" s="376" t="s">
        <v>630</v>
      </c>
      <c r="C5" s="376"/>
      <c r="D5" s="376"/>
      <c r="E5" s="376"/>
      <c r="F5" s="376"/>
      <c r="G5" s="376"/>
      <c r="H5" s="376"/>
      <c r="I5" s="376"/>
      <c r="J5" s="376"/>
      <c r="K5" s="376"/>
      <c r="L5" s="376"/>
      <c r="M5" s="376"/>
      <c r="N5" s="376"/>
      <c r="O5" s="376"/>
      <c r="P5" s="376"/>
      <c r="Q5" s="110"/>
      <c r="R5" s="110"/>
    </row>
    <row r="6" spans="2:18" s="8" customFormat="1" ht="15.75" x14ac:dyDescent="0.2">
      <c r="B6" s="164"/>
    </row>
    <row r="7" spans="2:18" s="8" customFormat="1" ht="18.75" x14ac:dyDescent="0.2">
      <c r="B7" s="380" t="s">
        <v>9</v>
      </c>
      <c r="C7" s="380"/>
      <c r="D7" s="380"/>
      <c r="E7" s="380"/>
      <c r="F7" s="380"/>
      <c r="G7" s="380"/>
      <c r="H7" s="380"/>
      <c r="I7" s="380"/>
      <c r="J7" s="380"/>
      <c r="K7" s="380"/>
      <c r="L7" s="380"/>
      <c r="M7" s="380"/>
      <c r="N7" s="380"/>
      <c r="O7" s="380"/>
    </row>
    <row r="8" spans="2:18" s="8" customFormat="1" ht="18.75" x14ac:dyDescent="0.2">
      <c r="B8" s="165"/>
    </row>
    <row r="9" spans="2:18" s="8" customFormat="1" ht="18.75" customHeight="1" x14ac:dyDescent="0.2">
      <c r="B9" s="379" t="s">
        <v>623</v>
      </c>
      <c r="C9" s="379"/>
      <c r="D9" s="379"/>
      <c r="E9" s="379"/>
      <c r="F9" s="379"/>
      <c r="G9" s="379"/>
      <c r="H9" s="379"/>
      <c r="I9" s="379"/>
      <c r="J9" s="379"/>
      <c r="K9" s="379"/>
      <c r="L9" s="379"/>
      <c r="M9" s="379"/>
      <c r="N9" s="379"/>
      <c r="O9" s="379"/>
      <c r="P9" s="379"/>
    </row>
    <row r="10" spans="2:18" s="8" customFormat="1" ht="18.75" customHeight="1" x14ac:dyDescent="0.2">
      <c r="B10" s="377" t="s">
        <v>8</v>
      </c>
      <c r="C10" s="377"/>
      <c r="D10" s="377"/>
      <c r="E10" s="377"/>
      <c r="F10" s="377"/>
      <c r="G10" s="377"/>
      <c r="H10" s="377"/>
      <c r="I10" s="377"/>
      <c r="J10" s="377"/>
      <c r="K10" s="377"/>
      <c r="L10" s="377"/>
      <c r="M10" s="377"/>
      <c r="N10" s="377"/>
      <c r="O10" s="377"/>
    </row>
    <row r="11" spans="2:18" s="8" customFormat="1" ht="18.75" x14ac:dyDescent="0.2">
      <c r="B11" s="165"/>
    </row>
    <row r="12" spans="2:18" s="8" customFormat="1" ht="18.75" customHeight="1" x14ac:dyDescent="0.2">
      <c r="B12" s="379" t="s">
        <v>723</v>
      </c>
      <c r="C12" s="380"/>
      <c r="D12" s="380"/>
      <c r="E12" s="380"/>
      <c r="F12" s="380"/>
      <c r="G12" s="380"/>
      <c r="H12" s="380"/>
      <c r="I12" s="380"/>
      <c r="J12" s="380"/>
      <c r="K12" s="380"/>
      <c r="L12" s="380"/>
      <c r="M12" s="380"/>
      <c r="N12" s="380"/>
      <c r="O12" s="380"/>
      <c r="P12" s="380"/>
    </row>
    <row r="13" spans="2:18" s="8" customFormat="1" ht="18.75" customHeight="1" x14ac:dyDescent="0.2">
      <c r="B13" s="377" t="s">
        <v>7</v>
      </c>
      <c r="C13" s="377"/>
      <c r="D13" s="377"/>
      <c r="E13" s="377"/>
      <c r="F13" s="377"/>
      <c r="G13" s="377"/>
      <c r="H13" s="377"/>
      <c r="I13" s="377"/>
      <c r="J13" s="377"/>
      <c r="K13" s="377"/>
      <c r="L13" s="377"/>
      <c r="M13" s="377"/>
      <c r="N13" s="377"/>
      <c r="O13" s="377"/>
      <c r="P13" s="377"/>
    </row>
    <row r="14" spans="2:18" s="8" customFormat="1" ht="15.75" customHeight="1" x14ac:dyDescent="0.2">
      <c r="B14" s="166"/>
    </row>
    <row r="15" spans="2:18" s="2" customFormat="1" ht="27" customHeight="1" x14ac:dyDescent="0.2">
      <c r="B15" s="378" t="s">
        <v>711</v>
      </c>
      <c r="C15" s="378"/>
      <c r="D15" s="378"/>
      <c r="E15" s="378"/>
      <c r="F15" s="378"/>
      <c r="G15" s="378"/>
      <c r="H15" s="378"/>
      <c r="I15" s="378"/>
      <c r="J15" s="378"/>
      <c r="K15" s="378"/>
      <c r="L15" s="378"/>
      <c r="M15" s="378"/>
      <c r="N15" s="378"/>
      <c r="O15" s="378"/>
    </row>
    <row r="16" spans="2:18" s="2" customFormat="1" ht="15" customHeight="1" x14ac:dyDescent="0.2">
      <c r="B16" s="377" t="s">
        <v>6</v>
      </c>
      <c r="C16" s="377"/>
      <c r="D16" s="377"/>
      <c r="E16" s="377"/>
      <c r="F16" s="377"/>
      <c r="G16" s="377"/>
      <c r="H16" s="377"/>
      <c r="I16" s="377"/>
      <c r="J16" s="377"/>
      <c r="K16" s="377"/>
      <c r="L16" s="377"/>
      <c r="M16" s="377"/>
      <c r="N16" s="377"/>
      <c r="O16" s="377"/>
    </row>
    <row r="17" spans="2:17" s="2" customFormat="1" ht="15" customHeight="1" x14ac:dyDescent="0.2">
      <c r="B17" s="166"/>
    </row>
    <row r="18" spans="2:17" s="2" customFormat="1" ht="15" customHeight="1" x14ac:dyDescent="0.2">
      <c r="B18" s="379" t="s">
        <v>433</v>
      </c>
      <c r="C18" s="379"/>
      <c r="D18" s="379"/>
      <c r="E18" s="379"/>
      <c r="F18" s="379"/>
      <c r="G18" s="379"/>
      <c r="H18" s="379"/>
      <c r="I18" s="379"/>
      <c r="J18" s="379"/>
      <c r="K18" s="379"/>
      <c r="L18" s="379"/>
      <c r="M18" s="379"/>
      <c r="N18" s="379"/>
      <c r="O18" s="379"/>
    </row>
    <row r="19" spans="2:17" ht="18.75" x14ac:dyDescent="0.25">
      <c r="E19" s="169"/>
      <c r="F19" s="169"/>
      <c r="G19" s="169"/>
      <c r="H19" s="31"/>
    </row>
    <row r="20" spans="2:17" ht="15.75" x14ac:dyDescent="0.25">
      <c r="B20" s="170"/>
      <c r="C20" s="171"/>
      <c r="D20" s="172"/>
      <c r="E20" s="171"/>
      <c r="F20" s="171"/>
      <c r="G20" s="171"/>
      <c r="H20" s="171"/>
      <c r="I20" s="171"/>
    </row>
    <row r="21" spans="2:17" ht="14.25" customHeight="1" x14ac:dyDescent="0.25">
      <c r="B21" s="173" t="s">
        <v>247</v>
      </c>
      <c r="C21" s="174" t="s">
        <v>0</v>
      </c>
      <c r="D21" s="175"/>
      <c r="I21" s="176"/>
    </row>
    <row r="22" spans="2:17" ht="18.75" customHeight="1" x14ac:dyDescent="0.25">
      <c r="B22" s="177" t="s">
        <v>434</v>
      </c>
      <c r="C22" s="178">
        <v>0.33400000000000002</v>
      </c>
      <c r="D22"/>
      <c r="E22"/>
      <c r="F22"/>
      <c r="G22"/>
      <c r="H22"/>
      <c r="I22"/>
      <c r="J22"/>
      <c r="K22"/>
      <c r="L22"/>
      <c r="M22"/>
    </row>
    <row r="23" spans="2:17" ht="22.5" customHeight="1" x14ac:dyDescent="0.25">
      <c r="B23" s="177" t="s">
        <v>435</v>
      </c>
      <c r="C23" s="178">
        <f>C22*0.012</f>
        <v>4.0080000000000003E-3</v>
      </c>
      <c r="D23"/>
      <c r="E23"/>
      <c r="F23"/>
      <c r="G23"/>
      <c r="H23"/>
      <c r="I23"/>
      <c r="J23"/>
      <c r="K23"/>
      <c r="L23"/>
      <c r="M23"/>
      <c r="Q23" s="168" t="s">
        <v>436</v>
      </c>
    </row>
    <row r="24" spans="2:17" ht="17.25" customHeight="1" x14ac:dyDescent="0.25">
      <c r="B24" s="177" t="s">
        <v>437</v>
      </c>
      <c r="C24" s="178">
        <f>C22*0.014</f>
        <v>4.6760000000000005E-3</v>
      </c>
      <c r="D24"/>
      <c r="E24"/>
      <c r="F24"/>
      <c r="G24"/>
      <c r="H24"/>
      <c r="I24"/>
      <c r="J24"/>
      <c r="K24"/>
      <c r="L24"/>
      <c r="M24"/>
      <c r="Q24" s="168" t="s">
        <v>438</v>
      </c>
    </row>
    <row r="25" spans="2:17" ht="17.25" customHeight="1" x14ac:dyDescent="0.25">
      <c r="B25" s="177" t="s">
        <v>246</v>
      </c>
      <c r="C25" s="179">
        <f>VLOOKUP('[2]1. сводные данные'!C$22:E$22,'[2]аналитика эк. эф. (скрытый)'!B$6:L$27,7,0)</f>
        <v>12</v>
      </c>
      <c r="D25"/>
      <c r="E25"/>
      <c r="F25"/>
      <c r="G25"/>
      <c r="H25"/>
      <c r="I25"/>
      <c r="J25"/>
      <c r="K25"/>
      <c r="L25"/>
      <c r="M25"/>
    </row>
    <row r="26" spans="2:17" ht="17.25" customHeight="1" x14ac:dyDescent="0.25">
      <c r="B26" s="177" t="s">
        <v>439</v>
      </c>
      <c r="C26" s="178">
        <v>0</v>
      </c>
      <c r="D26"/>
      <c r="E26"/>
      <c r="F26"/>
      <c r="G26"/>
      <c r="H26"/>
      <c r="I26"/>
      <c r="J26"/>
      <c r="K26"/>
      <c r="L26"/>
      <c r="M26"/>
    </row>
    <row r="27" spans="2:17" ht="17.25" customHeight="1" x14ac:dyDescent="0.25">
      <c r="B27" s="177" t="s">
        <v>245</v>
      </c>
      <c r="C27" s="180">
        <v>1</v>
      </c>
      <c r="D27"/>
      <c r="E27"/>
      <c r="F27"/>
      <c r="G27"/>
      <c r="H27"/>
      <c r="I27"/>
      <c r="J27"/>
      <c r="K27"/>
      <c r="L27"/>
      <c r="M27"/>
    </row>
    <row r="28" spans="2:17" ht="21" customHeight="1" x14ac:dyDescent="0.25">
      <c r="B28" s="177" t="s">
        <v>244</v>
      </c>
      <c r="C28" s="181">
        <v>0.03</v>
      </c>
      <c r="D28" s="182"/>
      <c r="E28"/>
      <c r="F28"/>
      <c r="G28"/>
      <c r="H28"/>
      <c r="I28"/>
      <c r="J28"/>
      <c r="K28"/>
      <c r="L28"/>
      <c r="M28"/>
    </row>
    <row r="29" spans="2:17" ht="21" customHeight="1" x14ac:dyDescent="0.25">
      <c r="B29" s="183"/>
      <c r="C29" s="184"/>
      <c r="D29" s="185"/>
      <c r="E29" s="185"/>
      <c r="F29" s="185"/>
      <c r="G29" s="185"/>
      <c r="H29" s="185"/>
      <c r="I29" s="185"/>
      <c r="J29" s="185"/>
      <c r="K29" s="185"/>
      <c r="L29" s="185"/>
      <c r="M29" s="185"/>
    </row>
    <row r="30" spans="2:17" ht="15.75" customHeight="1" x14ac:dyDescent="0.25">
      <c r="B30" s="186" t="s">
        <v>440</v>
      </c>
      <c r="C30" s="187"/>
      <c r="D30" s="187">
        <v>2022</v>
      </c>
      <c r="E30" s="187">
        <v>2023</v>
      </c>
      <c r="F30" s="187">
        <v>2024</v>
      </c>
      <c r="G30" s="187">
        <v>2025</v>
      </c>
      <c r="H30" s="187">
        <v>2026</v>
      </c>
      <c r="I30" s="187">
        <v>2027</v>
      </c>
      <c r="J30" s="187">
        <v>2028</v>
      </c>
      <c r="K30" s="187">
        <v>2029</v>
      </c>
      <c r="L30" s="187">
        <v>2030</v>
      </c>
      <c r="M30" s="187">
        <v>2031</v>
      </c>
    </row>
    <row r="31" spans="2:17" ht="12" customHeight="1" x14ac:dyDescent="0.25">
      <c r="B31" s="177" t="s">
        <v>243</v>
      </c>
      <c r="C31" s="188"/>
      <c r="D31" s="178">
        <v>1</v>
      </c>
      <c r="E31" s="178">
        <v>1.0349999999999999</v>
      </c>
      <c r="F31" s="178">
        <v>1.034</v>
      </c>
      <c r="G31" s="178">
        <v>1.04</v>
      </c>
      <c r="H31" s="178">
        <v>1.04</v>
      </c>
      <c r="I31" s="178">
        <v>1.04</v>
      </c>
      <c r="J31" s="178">
        <v>1.04</v>
      </c>
      <c r="K31" s="178">
        <v>1.04</v>
      </c>
      <c r="L31" s="178">
        <v>1.04</v>
      </c>
      <c r="M31" s="178">
        <v>1.04</v>
      </c>
    </row>
    <row r="32" spans="2:17" ht="12" customHeight="1" x14ac:dyDescent="0.25">
      <c r="B32" s="177" t="s">
        <v>242</v>
      </c>
      <c r="C32" s="188"/>
      <c r="D32" s="178">
        <f>D31</f>
        <v>1</v>
      </c>
      <c r="E32" s="178">
        <f>E31</f>
        <v>1.0349999999999999</v>
      </c>
      <c r="F32" s="178">
        <f>E32*F31</f>
        <v>1.07019</v>
      </c>
      <c r="G32" s="178">
        <f>F32*G31</f>
        <v>1.1129975999999999</v>
      </c>
      <c r="H32" s="178">
        <f t="shared" ref="H32:L32" si="0">G32*H31</f>
        <v>1.1575175039999999</v>
      </c>
      <c r="I32" s="178">
        <f t="shared" si="0"/>
        <v>1.2038182041599998</v>
      </c>
      <c r="J32" s="178">
        <f t="shared" si="0"/>
        <v>1.2519709323263999</v>
      </c>
      <c r="K32" s="178">
        <f t="shared" si="0"/>
        <v>1.302049769619456</v>
      </c>
      <c r="L32" s="178">
        <f t="shared" si="0"/>
        <v>1.3541317604042342</v>
      </c>
      <c r="M32" s="178">
        <f>L32*M31</f>
        <v>1.4082970308204037</v>
      </c>
    </row>
    <row r="33" spans="2:17" ht="10.5" customHeight="1" x14ac:dyDescent="0.25">
      <c r="B33" s="183"/>
      <c r="C33" s="189"/>
      <c r="D33" s="185"/>
      <c r="E33" s="185"/>
      <c r="F33" s="185"/>
      <c r="G33" s="176"/>
    </row>
    <row r="34" spans="2:17" ht="18.75" customHeight="1" x14ac:dyDescent="0.25">
      <c r="B34" s="190" t="s">
        <v>441</v>
      </c>
      <c r="C34" s="191" t="s">
        <v>442</v>
      </c>
      <c r="D34" s="191">
        <f t="shared" ref="D34:M34" si="1">D30</f>
        <v>2022</v>
      </c>
      <c r="E34" s="191">
        <f t="shared" si="1"/>
        <v>2023</v>
      </c>
      <c r="F34" s="187">
        <f t="shared" si="1"/>
        <v>2024</v>
      </c>
      <c r="G34" s="187">
        <f t="shared" si="1"/>
        <v>2025</v>
      </c>
      <c r="H34" s="187">
        <f t="shared" si="1"/>
        <v>2026</v>
      </c>
      <c r="I34" s="187">
        <f t="shared" si="1"/>
        <v>2027</v>
      </c>
      <c r="J34" s="187">
        <f t="shared" si="1"/>
        <v>2028</v>
      </c>
      <c r="K34" s="187">
        <f t="shared" si="1"/>
        <v>2029</v>
      </c>
      <c r="L34" s="187">
        <f t="shared" si="1"/>
        <v>2030</v>
      </c>
      <c r="M34" s="187">
        <f t="shared" si="1"/>
        <v>2031</v>
      </c>
    </row>
    <row r="35" spans="2:17" s="198" customFormat="1" ht="21" customHeight="1" x14ac:dyDescent="0.25">
      <c r="B35" s="192" t="s">
        <v>443</v>
      </c>
      <c r="C35" s="193" t="s">
        <v>444</v>
      </c>
      <c r="D35" s="194">
        <f>C22*0.14</f>
        <v>4.676000000000001E-2</v>
      </c>
      <c r="E35" s="195">
        <f>$D$35*E32</f>
        <v>4.8396600000000005E-2</v>
      </c>
      <c r="F35" s="195">
        <f>$D$35*F32</f>
        <v>5.0042084400000013E-2</v>
      </c>
      <c r="G35" s="195">
        <f t="shared" ref="G35:M35" si="2">$D$35*G32</f>
        <v>5.2043767776000005E-2</v>
      </c>
      <c r="H35" s="195">
        <f>$D$35*H32</f>
        <v>5.4125518487040003E-2</v>
      </c>
      <c r="I35" s="195">
        <f t="shared" si="2"/>
        <v>5.6290539226521608E-2</v>
      </c>
      <c r="J35" s="195">
        <f t="shared" si="2"/>
        <v>5.8542160795582471E-2</v>
      </c>
      <c r="K35" s="195">
        <f t="shared" si="2"/>
        <v>6.0883847227405773E-2</v>
      </c>
      <c r="L35" s="195">
        <f t="shared" si="2"/>
        <v>6.3319201116502008E-2</v>
      </c>
      <c r="M35" s="195">
        <f t="shared" si="2"/>
        <v>6.5851969161162094E-2</v>
      </c>
      <c r="N35" s="196"/>
      <c r="O35" s="197"/>
      <c r="P35" s="197"/>
    </row>
    <row r="36" spans="2:17" s="197" customFormat="1" ht="18.75" customHeight="1" x14ac:dyDescent="0.25">
      <c r="B36" s="199" t="s">
        <v>445</v>
      </c>
      <c r="C36" s="193" t="s">
        <v>444</v>
      </c>
      <c r="D36" s="194">
        <f>SUM(D37:D39)</f>
        <v>4.0080000000000003E-3</v>
      </c>
      <c r="E36" s="194">
        <f t="shared" ref="E36:M36" si="3">SUM(E37:E39)</f>
        <v>4.1482799999999998E-3</v>
      </c>
      <c r="F36" s="194">
        <f t="shared" si="3"/>
        <v>4.2893215200000001E-3</v>
      </c>
      <c r="G36" s="194">
        <f t="shared" si="3"/>
        <v>4.4608943808E-3</v>
      </c>
      <c r="H36" s="194">
        <f t="shared" si="3"/>
        <v>4.6393301560319995E-3</v>
      </c>
      <c r="I36" s="194">
        <f t="shared" si="3"/>
        <v>4.8249033622732801E-3</v>
      </c>
      <c r="J36" s="194">
        <f t="shared" si="3"/>
        <v>5.0178994967642115E-3</v>
      </c>
      <c r="K36" s="194">
        <f t="shared" si="3"/>
        <v>5.2186154766347796E-3</v>
      </c>
      <c r="L36" s="194">
        <f t="shared" si="3"/>
        <v>5.4273600957001709E-3</v>
      </c>
      <c r="M36" s="194">
        <f t="shared" si="3"/>
        <v>5.6444544995281785E-3</v>
      </c>
    </row>
    <row r="37" spans="2:17" s="197" customFormat="1" ht="18.75" customHeight="1" x14ac:dyDescent="0.25">
      <c r="B37" s="177" t="s">
        <v>446</v>
      </c>
      <c r="C37" s="193" t="s">
        <v>444</v>
      </c>
      <c r="D37" s="178">
        <f>C23</f>
        <v>4.0080000000000003E-3</v>
      </c>
      <c r="E37" s="178">
        <f>$D$37*E32</f>
        <v>4.1482799999999998E-3</v>
      </c>
      <c r="F37" s="178">
        <f t="shared" ref="F37:M37" si="4">$D$37*F32</f>
        <v>4.2893215200000001E-3</v>
      </c>
      <c r="G37" s="178">
        <f t="shared" si="4"/>
        <v>4.4608943808E-3</v>
      </c>
      <c r="H37" s="178">
        <f t="shared" si="4"/>
        <v>4.6393301560319995E-3</v>
      </c>
      <c r="I37" s="178">
        <f t="shared" si="4"/>
        <v>4.8249033622732801E-3</v>
      </c>
      <c r="J37" s="178">
        <f t="shared" si="4"/>
        <v>5.0178994967642115E-3</v>
      </c>
      <c r="K37" s="178">
        <f t="shared" si="4"/>
        <v>5.2186154766347796E-3</v>
      </c>
      <c r="L37" s="178">
        <f t="shared" si="4"/>
        <v>5.4273600957001709E-3</v>
      </c>
      <c r="M37" s="178">
        <f t="shared" si="4"/>
        <v>5.6444544995281785E-3</v>
      </c>
    </row>
    <row r="38" spans="2:17" ht="18.75" customHeight="1" x14ac:dyDescent="0.25">
      <c r="B38" s="177" t="s">
        <v>447</v>
      </c>
      <c r="C38" s="193" t="s">
        <v>444</v>
      </c>
      <c r="D38" s="178">
        <v>0</v>
      </c>
      <c r="E38" s="178">
        <f>$D$38*E32</f>
        <v>0</v>
      </c>
      <c r="F38" s="178">
        <f t="shared" ref="F38:M38" si="5">$D$38*F32</f>
        <v>0</v>
      </c>
      <c r="G38" s="178">
        <f t="shared" si="5"/>
        <v>0</v>
      </c>
      <c r="H38" s="178">
        <f t="shared" si="5"/>
        <v>0</v>
      </c>
      <c r="I38" s="178">
        <f t="shared" si="5"/>
        <v>0</v>
      </c>
      <c r="J38" s="178">
        <f t="shared" si="5"/>
        <v>0</v>
      </c>
      <c r="K38" s="178">
        <f t="shared" si="5"/>
        <v>0</v>
      </c>
      <c r="L38" s="178">
        <f t="shared" si="5"/>
        <v>0</v>
      </c>
      <c r="M38" s="178">
        <f t="shared" si="5"/>
        <v>0</v>
      </c>
      <c r="Q38" s="168" t="s">
        <v>448</v>
      </c>
    </row>
    <row r="39" spans="2:17" ht="15.75" customHeight="1" x14ac:dyDescent="0.25">
      <c r="B39" s="177" t="s">
        <v>449</v>
      </c>
      <c r="C39" s="193" t="s">
        <v>444</v>
      </c>
      <c r="D39" s="178">
        <f>C26</f>
        <v>0</v>
      </c>
      <c r="E39" s="178">
        <f>D39*E32</f>
        <v>0</v>
      </c>
      <c r="F39" s="178">
        <f t="shared" ref="F39:M39" si="6">E39*F32</f>
        <v>0</v>
      </c>
      <c r="G39" s="178">
        <f t="shared" si="6"/>
        <v>0</v>
      </c>
      <c r="H39" s="178">
        <f t="shared" si="6"/>
        <v>0</v>
      </c>
      <c r="I39" s="178">
        <f t="shared" si="6"/>
        <v>0</v>
      </c>
      <c r="J39" s="178">
        <f t="shared" si="6"/>
        <v>0</v>
      </c>
      <c r="K39" s="178">
        <f t="shared" si="6"/>
        <v>0</v>
      </c>
      <c r="L39" s="178">
        <f t="shared" si="6"/>
        <v>0</v>
      </c>
      <c r="M39" s="178">
        <f t="shared" si="6"/>
        <v>0</v>
      </c>
    </row>
    <row r="40" spans="2:17" ht="27.75" customHeight="1" x14ac:dyDescent="0.25">
      <c r="B40" s="200" t="s">
        <v>241</v>
      </c>
      <c r="C40" s="193" t="s">
        <v>444</v>
      </c>
      <c r="D40" s="201">
        <f>D35-D36</f>
        <v>4.2752000000000012E-2</v>
      </c>
      <c r="E40" s="194">
        <f t="shared" ref="E40:M40" si="7">E35-E36</f>
        <v>4.4248320000000008E-2</v>
      </c>
      <c r="F40" s="194">
        <f t="shared" si="7"/>
        <v>4.5752762880000013E-2</v>
      </c>
      <c r="G40" s="194">
        <f t="shared" si="7"/>
        <v>4.7582873395200002E-2</v>
      </c>
      <c r="H40" s="194">
        <f t="shared" si="7"/>
        <v>4.9486188331008006E-2</v>
      </c>
      <c r="I40" s="194">
        <f t="shared" si="7"/>
        <v>5.1465635864248328E-2</v>
      </c>
      <c r="J40" s="194">
        <f t="shared" si="7"/>
        <v>5.3524261298818258E-2</v>
      </c>
      <c r="K40" s="194">
        <f t="shared" si="7"/>
        <v>5.5665231750770996E-2</v>
      </c>
      <c r="L40" s="194">
        <f t="shared" si="7"/>
        <v>5.7891841020801839E-2</v>
      </c>
      <c r="M40" s="194">
        <f t="shared" si="7"/>
        <v>6.0207514661633918E-2</v>
      </c>
    </row>
    <row r="41" spans="2:17" ht="20.25" customHeight="1" x14ac:dyDescent="0.25">
      <c r="B41" s="183"/>
      <c r="C41" s="189"/>
      <c r="D41" s="185"/>
      <c r="E41" s="185"/>
      <c r="F41" s="185"/>
      <c r="G41" s="202"/>
    </row>
    <row r="42" spans="2:17" ht="15" customHeight="1" x14ac:dyDescent="0.25">
      <c r="B42" s="418" t="s">
        <v>450</v>
      </c>
      <c r="C42" s="420" t="s">
        <v>442</v>
      </c>
      <c r="D42" s="422" t="s">
        <v>451</v>
      </c>
      <c r="E42" s="422"/>
      <c r="F42" s="422"/>
      <c r="G42" s="422"/>
      <c r="H42" s="422"/>
      <c r="I42" s="422"/>
      <c r="J42" s="422"/>
      <c r="K42" s="422"/>
      <c r="L42" s="422"/>
      <c r="M42" s="422"/>
    </row>
    <row r="43" spans="2:17" ht="15" customHeight="1" x14ac:dyDescent="0.25">
      <c r="B43" s="419"/>
      <c r="C43" s="421"/>
      <c r="D43" s="187">
        <v>1</v>
      </c>
      <c r="E43" s="187">
        <v>2</v>
      </c>
      <c r="F43" s="187">
        <v>3</v>
      </c>
      <c r="G43" s="187">
        <v>4</v>
      </c>
      <c r="H43" s="187">
        <v>5</v>
      </c>
      <c r="I43" s="187">
        <v>6</v>
      </c>
      <c r="J43" s="187">
        <v>7</v>
      </c>
      <c r="K43" s="187">
        <v>8</v>
      </c>
      <c r="L43" s="187">
        <v>9</v>
      </c>
      <c r="M43" s="187">
        <v>10</v>
      </c>
    </row>
    <row r="44" spans="2:17" s="204" customFormat="1" ht="29.25" customHeight="1" x14ac:dyDescent="0.25">
      <c r="B44" s="199" t="s">
        <v>241</v>
      </c>
      <c r="C44" s="203" t="s">
        <v>444</v>
      </c>
      <c r="D44" s="178">
        <f>D40</f>
        <v>4.2752000000000012E-2</v>
      </c>
      <c r="E44" s="178">
        <f t="shared" ref="E44:M44" si="8">E40</f>
        <v>4.4248320000000008E-2</v>
      </c>
      <c r="F44" s="178">
        <f t="shared" si="8"/>
        <v>4.5752762880000013E-2</v>
      </c>
      <c r="G44" s="178">
        <f t="shared" si="8"/>
        <v>4.7582873395200002E-2</v>
      </c>
      <c r="H44" s="178">
        <f t="shared" si="8"/>
        <v>4.9486188331008006E-2</v>
      </c>
      <c r="I44" s="178">
        <f t="shared" si="8"/>
        <v>5.1465635864248328E-2</v>
      </c>
      <c r="J44" s="178">
        <f t="shared" si="8"/>
        <v>5.3524261298818258E-2</v>
      </c>
      <c r="K44" s="178">
        <f t="shared" si="8"/>
        <v>5.5665231750770996E-2</v>
      </c>
      <c r="L44" s="178">
        <f t="shared" si="8"/>
        <v>5.7891841020801839E-2</v>
      </c>
      <c r="M44" s="178">
        <f t="shared" si="8"/>
        <v>6.0207514661633918E-2</v>
      </c>
    </row>
    <row r="45" spans="2:17" s="204" customFormat="1" ht="21.75" customHeight="1" x14ac:dyDescent="0.25">
      <c r="B45" s="199" t="s">
        <v>452</v>
      </c>
      <c r="C45" s="179" t="s">
        <v>444</v>
      </c>
      <c r="D45" s="205">
        <f>-C22</f>
        <v>-0.33400000000000002</v>
      </c>
      <c r="E45" s="205">
        <f>-'[2]1. сводные данные'!M47</f>
        <v>0</v>
      </c>
      <c r="F45" s="178"/>
      <c r="G45" s="206"/>
      <c r="H45" s="207"/>
      <c r="I45" s="207"/>
      <c r="J45" s="207"/>
      <c r="K45" s="207"/>
      <c r="L45" s="207"/>
      <c r="M45" s="207"/>
    </row>
    <row r="46" spans="2:17" s="204" customFormat="1" ht="19.5" customHeight="1" x14ac:dyDescent="0.25">
      <c r="B46" s="199" t="s">
        <v>453</v>
      </c>
      <c r="C46" s="179" t="s">
        <v>444</v>
      </c>
      <c r="D46" s="178">
        <f>SUM(D44:D45)</f>
        <v>-0.29124800000000001</v>
      </c>
      <c r="E46" s="178">
        <f t="shared" ref="E46:M46" si="9">SUM(E44:E45)</f>
        <v>4.4248320000000008E-2</v>
      </c>
      <c r="F46" s="178">
        <f>SUM(F44:F45)</f>
        <v>4.5752762880000013E-2</v>
      </c>
      <c r="G46" s="178">
        <f t="shared" si="9"/>
        <v>4.7582873395200002E-2</v>
      </c>
      <c r="H46" s="178">
        <f t="shared" si="9"/>
        <v>4.9486188331008006E-2</v>
      </c>
      <c r="I46" s="178">
        <f t="shared" si="9"/>
        <v>5.1465635864248328E-2</v>
      </c>
      <c r="J46" s="178">
        <f t="shared" si="9"/>
        <v>5.3524261298818258E-2</v>
      </c>
      <c r="K46" s="178">
        <f t="shared" si="9"/>
        <v>5.5665231750770996E-2</v>
      </c>
      <c r="L46" s="178">
        <f t="shared" si="9"/>
        <v>5.7891841020801839E-2</v>
      </c>
      <c r="M46" s="178">
        <f t="shared" si="9"/>
        <v>6.0207514661633918E-2</v>
      </c>
    </row>
    <row r="47" spans="2:17" s="204" customFormat="1" ht="21" customHeight="1" x14ac:dyDescent="0.25">
      <c r="B47" s="199" t="s">
        <v>454</v>
      </c>
      <c r="C47" s="179" t="s">
        <v>444</v>
      </c>
      <c r="D47" s="178">
        <f>D46</f>
        <v>-0.29124800000000001</v>
      </c>
      <c r="E47" s="178">
        <f>D47+E46</f>
        <v>-0.24699968</v>
      </c>
      <c r="F47" s="178">
        <f>E47+F46</f>
        <v>-0.20124691711999998</v>
      </c>
      <c r="G47" s="178">
        <f t="shared" ref="G47:L47" si="10">F47+G46</f>
        <v>-0.15366404372479997</v>
      </c>
      <c r="H47" s="178">
        <f t="shared" si="10"/>
        <v>-0.10417785539379196</v>
      </c>
      <c r="I47" s="178">
        <f>H47+I46</f>
        <v>-5.2712219529543629E-2</v>
      </c>
      <c r="J47" s="178">
        <f t="shared" si="10"/>
        <v>8.1204176927462957E-4</v>
      </c>
      <c r="K47" s="178">
        <f t="shared" si="10"/>
        <v>5.6477273520045626E-2</v>
      </c>
      <c r="L47" s="178">
        <f t="shared" si="10"/>
        <v>0.11436911454084747</v>
      </c>
      <c r="M47" s="178">
        <f>L47+M46</f>
        <v>0.1745766292024814</v>
      </c>
    </row>
    <row r="48" spans="2:17" s="204" customFormat="1" ht="17.25" customHeight="1" x14ac:dyDescent="0.25">
      <c r="B48" s="177" t="s">
        <v>240</v>
      </c>
      <c r="C48" s="178"/>
      <c r="D48" s="178">
        <f>1/(1+$C$28)^(D43-1)</f>
        <v>1</v>
      </c>
      <c r="E48" s="178">
        <f>1/(1+$C$28)^(E43-1)</f>
        <v>0.970873786407767</v>
      </c>
      <c r="F48" s="178">
        <f t="shared" ref="F48:M48" si="11">1/(1+$C$28)^(F43-1)</f>
        <v>0.94259590913375435</v>
      </c>
      <c r="G48" s="178">
        <f t="shared" si="11"/>
        <v>0.91514165935315961</v>
      </c>
      <c r="H48" s="178">
        <f t="shared" si="11"/>
        <v>0.888487047915689</v>
      </c>
      <c r="I48" s="178">
        <f t="shared" si="11"/>
        <v>0.86260878438416411</v>
      </c>
      <c r="J48" s="178">
        <f t="shared" si="11"/>
        <v>0.83748425668365445</v>
      </c>
      <c r="K48" s="178">
        <f t="shared" si="11"/>
        <v>0.81309151134335378</v>
      </c>
      <c r="L48" s="178">
        <f t="shared" si="11"/>
        <v>0.78940923431393573</v>
      </c>
      <c r="M48" s="178">
        <f t="shared" si="11"/>
        <v>0.76641673234362695</v>
      </c>
    </row>
    <row r="49" spans="2:13" s="204" customFormat="1" ht="17.25" customHeight="1" x14ac:dyDescent="0.25">
      <c r="B49" s="199" t="s">
        <v>455</v>
      </c>
      <c r="C49" s="179" t="s">
        <v>444</v>
      </c>
      <c r="D49" s="178">
        <f>D46*D48</f>
        <v>-0.29124800000000001</v>
      </c>
      <c r="E49" s="178">
        <f>E46*E48</f>
        <v>4.2959533980582533E-2</v>
      </c>
      <c r="F49" s="178">
        <f t="shared" ref="F49:M49" si="12">F46*F48</f>
        <v>4.3126367122254698E-2</v>
      </c>
      <c r="G49" s="178">
        <f t="shared" si="12"/>
        <v>4.3545069715674643E-2</v>
      </c>
      <c r="H49" s="178">
        <f t="shared" si="12"/>
        <v>4.3967837382817121E-2</v>
      </c>
      <c r="I49" s="178">
        <f t="shared" si="12"/>
        <v>4.4394709590417289E-2</v>
      </c>
      <c r="J49" s="178">
        <f t="shared" si="12"/>
        <v>4.48257261883825E-2</v>
      </c>
      <c r="K49" s="178">
        <f t="shared" si="12"/>
        <v>4.5260927413512432E-2</v>
      </c>
      <c r="L49" s="178">
        <f t="shared" si="12"/>
        <v>4.5700353893255274E-2</v>
      </c>
      <c r="M49" s="178">
        <f t="shared" si="12"/>
        <v>4.6144046649500475E-2</v>
      </c>
    </row>
    <row r="50" spans="2:13" s="204" customFormat="1" ht="27" customHeight="1" x14ac:dyDescent="0.25">
      <c r="B50" s="199" t="s">
        <v>456</v>
      </c>
      <c r="C50" s="179" t="s">
        <v>444</v>
      </c>
      <c r="D50" s="178">
        <f>D48*D47</f>
        <v>-0.29124800000000001</v>
      </c>
      <c r="E50" s="178">
        <f>E48*E47</f>
        <v>-0.23980551456310681</v>
      </c>
      <c r="F50" s="178">
        <f t="shared" ref="F50:M50" si="13">F48*F47</f>
        <v>-0.18969452080309168</v>
      </c>
      <c r="G50" s="178">
        <f t="shared" si="13"/>
        <v>-0.14062436795722991</v>
      </c>
      <c r="H50" s="178">
        <f t="shared" si="13"/>
        <v>-9.2560675197017758E-2</v>
      </c>
      <c r="I50" s="178">
        <f t="shared" si="13"/>
        <v>-4.5470023610570821E-2</v>
      </c>
      <c r="J50" s="178">
        <f t="shared" si="13"/>
        <v>6.8007219753704281E-4</v>
      </c>
      <c r="K50" s="178">
        <f t="shared" si="13"/>
        <v>4.5921191682965871E-2</v>
      </c>
      <c r="L50" s="178">
        <f t="shared" si="13"/>
        <v>9.0284035138853219E-2</v>
      </c>
      <c r="M50" s="178">
        <f t="shared" si="13"/>
        <v>0.1337984496969308</v>
      </c>
    </row>
    <row r="51" spans="2:13" s="204" customFormat="1" ht="12.75" customHeight="1" x14ac:dyDescent="0.25">
      <c r="B51" s="208"/>
      <c r="C51" s="209"/>
      <c r="D51" s="209"/>
      <c r="E51" s="209"/>
      <c r="F51" s="209"/>
      <c r="G51" s="209"/>
      <c r="H51" s="209"/>
      <c r="I51" s="209"/>
      <c r="J51" s="209"/>
      <c r="K51" s="209"/>
      <c r="L51" s="209"/>
      <c r="M51" s="209"/>
    </row>
    <row r="52" spans="2:13" s="204" customFormat="1" ht="29.25" customHeight="1" x14ac:dyDescent="0.25">
      <c r="B52" s="210" t="s">
        <v>457</v>
      </c>
      <c r="C52" s="211" t="s">
        <v>442</v>
      </c>
      <c r="D52" s="211" t="s">
        <v>458</v>
      </c>
      <c r="E52" s="209"/>
      <c r="F52" s="209"/>
      <c r="G52" s="209"/>
      <c r="H52" s="209"/>
      <c r="I52" s="209"/>
      <c r="J52" s="209"/>
      <c r="K52" s="209"/>
      <c r="L52" s="209"/>
      <c r="M52" s="209"/>
    </row>
    <row r="53" spans="2:13" s="204" customFormat="1" ht="18" customHeight="1" x14ac:dyDescent="0.25">
      <c r="B53" s="199" t="s">
        <v>459</v>
      </c>
      <c r="C53" s="179" t="s">
        <v>444</v>
      </c>
      <c r="D53" s="179">
        <f>SUM(D49:M49)</f>
        <v>0.10867657193639696</v>
      </c>
      <c r="E53" s="212"/>
      <c r="F53" s="212"/>
      <c r="G53" s="213"/>
    </row>
    <row r="54" spans="2:13" s="204" customFormat="1" ht="16.5" customHeight="1" x14ac:dyDescent="0.25">
      <c r="B54" s="214" t="s">
        <v>239</v>
      </c>
      <c r="C54" s="180" t="s">
        <v>460</v>
      </c>
      <c r="D54" s="180">
        <f>IRR(D46:M46)</f>
        <v>9.9685044534684186E-2</v>
      </c>
      <c r="E54" s="212"/>
      <c r="F54" s="212"/>
      <c r="G54" s="213"/>
    </row>
    <row r="55" spans="2:13" s="204" customFormat="1" x14ac:dyDescent="0.25">
      <c r="B55" s="214" t="s">
        <v>461</v>
      </c>
      <c r="C55" s="203" t="s">
        <v>462</v>
      </c>
      <c r="D55" s="203">
        <f>IF(M47&lt;0,"не окупается",(COUNTIF(D47:M47,"&lt;0")+1))</f>
        <v>7</v>
      </c>
      <c r="E55" s="212"/>
      <c r="F55" s="212"/>
      <c r="G55" s="215"/>
    </row>
    <row r="56" spans="2:13" s="204" customFormat="1" ht="15.75" customHeight="1" x14ac:dyDescent="0.25">
      <c r="B56" s="199" t="s">
        <v>463</v>
      </c>
      <c r="C56" s="203" t="s">
        <v>462</v>
      </c>
      <c r="D56" s="203">
        <f>IF(M50&lt;0,"не окупается",(COUNTIF(D50:M50,"&lt;0")+1))</f>
        <v>7</v>
      </c>
      <c r="E56" s="212"/>
      <c r="F56" s="212"/>
      <c r="G56" s="216"/>
    </row>
    <row r="57" spans="2:13" ht="13.5" customHeight="1" x14ac:dyDescent="0.25">
      <c r="B57" s="217"/>
      <c r="C57" s="202"/>
      <c r="D57" s="202"/>
      <c r="E57" s="202"/>
      <c r="F57" s="202"/>
      <c r="G57" s="202"/>
      <c r="H57" s="202"/>
      <c r="I57" s="218"/>
    </row>
    <row r="58" spans="2:13" ht="21" customHeight="1" x14ac:dyDescent="0.25">
      <c r="B58" s="219"/>
      <c r="C58" s="176"/>
      <c r="D58" s="176"/>
      <c r="E58" s="176"/>
      <c r="F58" s="176"/>
      <c r="G58" s="176"/>
      <c r="H58" s="176"/>
      <c r="I58" s="218"/>
    </row>
    <row r="59" spans="2:13" ht="15" customHeight="1" x14ac:dyDescent="0.25">
      <c r="B59" s="416"/>
      <c r="C59" s="416"/>
      <c r="D59" s="416"/>
      <c r="E59" s="416"/>
      <c r="F59" s="416"/>
      <c r="G59" s="416"/>
      <c r="H59" s="416"/>
      <c r="I59" s="416"/>
      <c r="J59" s="416"/>
      <c r="K59" s="416"/>
      <c r="L59" s="416"/>
      <c r="M59" s="416"/>
    </row>
    <row r="60" spans="2:13" ht="21" customHeight="1" x14ac:dyDescent="0.25">
      <c r="B60" s="416"/>
      <c r="C60" s="416"/>
      <c r="D60" s="416"/>
      <c r="E60" s="416"/>
      <c r="F60" s="416"/>
      <c r="G60" s="416"/>
      <c r="H60" s="416"/>
      <c r="I60" s="416"/>
      <c r="J60" s="416"/>
      <c r="K60" s="416"/>
      <c r="L60" s="416"/>
      <c r="M60" s="416"/>
    </row>
    <row r="61" spans="2:13" ht="16.5" customHeight="1" x14ac:dyDescent="0.25">
      <c r="B61" s="416"/>
      <c r="C61" s="416"/>
      <c r="D61" s="416"/>
      <c r="E61" s="416"/>
      <c r="F61" s="416"/>
      <c r="G61" s="416"/>
      <c r="H61" s="416"/>
      <c r="I61" s="416"/>
      <c r="J61" s="416"/>
      <c r="K61" s="416"/>
      <c r="L61" s="416"/>
      <c r="M61" s="416"/>
    </row>
    <row r="62" spans="2:13" ht="18.75" customHeight="1" x14ac:dyDescent="0.25">
      <c r="B62" s="417"/>
      <c r="C62" s="417"/>
      <c r="D62" s="417"/>
      <c r="E62" s="417"/>
      <c r="F62" s="417"/>
      <c r="G62" s="417"/>
      <c r="H62" s="417"/>
      <c r="I62" s="417"/>
      <c r="J62" s="417"/>
      <c r="K62" s="417"/>
      <c r="L62" s="417"/>
      <c r="M62" s="417"/>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85" zoomScaleSheetLayoutView="85" workbookViewId="0"/>
  </sheetViews>
  <sheetFormatPr defaultRowHeight="15.75" x14ac:dyDescent="0.2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1" t="s">
        <v>68</v>
      </c>
    </row>
    <row r="2" spans="1:44" ht="18.75" x14ac:dyDescent="0.3">
      <c r="L2" s="12" t="s">
        <v>10</v>
      </c>
    </row>
    <row r="3" spans="1:44" ht="18.75" x14ac:dyDescent="0.3">
      <c r="L3" s="12" t="s">
        <v>429</v>
      </c>
    </row>
    <row r="4" spans="1:44" ht="18.75" x14ac:dyDescent="0.3">
      <c r="K4" s="12"/>
    </row>
    <row r="5" spans="1:44" x14ac:dyDescent="0.25">
      <c r="A5" s="376" t="s">
        <v>631</v>
      </c>
      <c r="B5" s="376"/>
      <c r="C5" s="376"/>
      <c r="D5" s="376"/>
      <c r="E5" s="376"/>
      <c r="F5" s="376"/>
      <c r="G5" s="376"/>
      <c r="H5" s="376"/>
      <c r="I5" s="376"/>
      <c r="J5" s="376"/>
      <c r="K5" s="376"/>
      <c r="L5" s="376"/>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x14ac:dyDescent="0.25">
      <c r="A6" s="13"/>
      <c r="B6" s="8"/>
      <c r="C6" s="8"/>
      <c r="D6" s="13"/>
      <c r="E6" s="8"/>
      <c r="F6" s="8"/>
      <c r="G6" s="113"/>
      <c r="H6" s="8"/>
      <c r="I6" s="8"/>
      <c r="J6" s="113"/>
      <c r="K6" s="8"/>
      <c r="L6" s="8"/>
    </row>
    <row r="7" spans="1:44" ht="18.75" x14ac:dyDescent="0.25">
      <c r="A7" s="380" t="s">
        <v>9</v>
      </c>
      <c r="B7" s="380"/>
      <c r="C7" s="380"/>
      <c r="D7" s="380"/>
      <c r="E7" s="380"/>
      <c r="F7" s="380"/>
      <c r="G7" s="380"/>
      <c r="H7" s="380"/>
      <c r="I7" s="380"/>
      <c r="J7" s="380"/>
      <c r="K7" s="380"/>
      <c r="L7" s="380"/>
    </row>
    <row r="8" spans="1:44" ht="18.75" x14ac:dyDescent="0.25">
      <c r="A8" s="11"/>
      <c r="B8" s="11"/>
      <c r="C8" s="11"/>
      <c r="D8" s="11"/>
      <c r="E8" s="11"/>
      <c r="F8" s="11"/>
      <c r="G8" s="10"/>
      <c r="H8" s="10"/>
      <c r="I8" s="10"/>
      <c r="J8" s="10"/>
      <c r="K8" s="10"/>
      <c r="L8" s="10"/>
    </row>
    <row r="9" spans="1:44" x14ac:dyDescent="0.25">
      <c r="A9" s="381" t="s">
        <v>623</v>
      </c>
      <c r="B9" s="381"/>
      <c r="C9" s="381"/>
      <c r="D9" s="381"/>
      <c r="E9" s="381"/>
      <c r="F9" s="381"/>
      <c r="G9" s="381"/>
      <c r="H9" s="381"/>
      <c r="I9" s="381"/>
      <c r="J9" s="381"/>
      <c r="K9" s="381"/>
      <c r="L9" s="381"/>
    </row>
    <row r="10" spans="1:44" x14ac:dyDescent="0.25">
      <c r="A10" s="377" t="s">
        <v>8</v>
      </c>
      <c r="B10" s="377"/>
      <c r="C10" s="377"/>
      <c r="D10" s="377"/>
      <c r="E10" s="377"/>
      <c r="F10" s="377"/>
      <c r="G10" s="377"/>
      <c r="H10" s="377"/>
      <c r="I10" s="377"/>
      <c r="J10" s="377"/>
      <c r="K10" s="377"/>
      <c r="L10" s="377"/>
    </row>
    <row r="11" spans="1:44" ht="18.75" x14ac:dyDescent="0.25">
      <c r="A11" s="11"/>
      <c r="B11" s="11"/>
      <c r="C11" s="11"/>
      <c r="D11" s="11"/>
      <c r="E11" s="11"/>
      <c r="F11" s="11"/>
      <c r="G11" s="10"/>
      <c r="H11" s="10"/>
      <c r="I11" s="10"/>
      <c r="J11" s="10"/>
      <c r="K11" s="10"/>
      <c r="L11" s="10"/>
    </row>
    <row r="12" spans="1:44" ht="18.75" x14ac:dyDescent="0.25">
      <c r="A12" s="379" t="s">
        <v>723</v>
      </c>
      <c r="B12" s="379"/>
      <c r="C12" s="379"/>
      <c r="D12" s="379"/>
      <c r="E12" s="379"/>
      <c r="F12" s="379"/>
      <c r="G12" s="379"/>
      <c r="H12" s="379"/>
      <c r="I12" s="379"/>
      <c r="J12" s="379"/>
      <c r="K12" s="379"/>
      <c r="L12" s="379"/>
    </row>
    <row r="13" spans="1:44" x14ac:dyDescent="0.25">
      <c r="A13" s="377" t="s">
        <v>7</v>
      </c>
      <c r="B13" s="377"/>
      <c r="C13" s="377"/>
      <c r="D13" s="377"/>
      <c r="E13" s="377"/>
      <c r="F13" s="377"/>
      <c r="G13" s="377"/>
      <c r="H13" s="377"/>
      <c r="I13" s="377"/>
      <c r="J13" s="377"/>
      <c r="K13" s="377"/>
      <c r="L13" s="377"/>
    </row>
    <row r="14" spans="1:44" ht="18.75" x14ac:dyDescent="0.25">
      <c r="A14" s="3"/>
      <c r="B14" s="3"/>
      <c r="C14" s="3"/>
      <c r="D14" s="3"/>
      <c r="E14" s="3"/>
      <c r="F14" s="3"/>
      <c r="G14" s="9"/>
      <c r="H14" s="9"/>
      <c r="I14" s="9"/>
      <c r="J14" s="9"/>
      <c r="K14" s="9"/>
      <c r="L14" s="9"/>
    </row>
    <row r="15" spans="1:44" ht="32.25" customHeight="1" x14ac:dyDescent="0.25">
      <c r="A15" s="432" t="s">
        <v>711</v>
      </c>
      <c r="B15" s="432"/>
      <c r="C15" s="432"/>
      <c r="D15" s="432"/>
      <c r="E15" s="432"/>
      <c r="F15" s="432"/>
      <c r="G15" s="432"/>
      <c r="H15" s="432"/>
      <c r="I15" s="432"/>
      <c r="J15" s="432"/>
      <c r="K15" s="432"/>
      <c r="L15" s="432"/>
    </row>
    <row r="16" spans="1:44" x14ac:dyDescent="0.25">
      <c r="A16" s="377" t="s">
        <v>6</v>
      </c>
      <c r="B16" s="377"/>
      <c r="C16" s="377"/>
      <c r="D16" s="377"/>
      <c r="E16" s="377"/>
      <c r="F16" s="377"/>
      <c r="G16" s="377"/>
      <c r="H16" s="377"/>
      <c r="I16" s="377"/>
      <c r="J16" s="377"/>
      <c r="K16" s="377"/>
      <c r="L16" s="377"/>
    </row>
    <row r="17" spans="1:12" ht="15.75" customHeight="1" x14ac:dyDescent="0.25">
      <c r="L17" s="114"/>
    </row>
    <row r="18" spans="1:12" x14ac:dyDescent="0.25">
      <c r="K18" s="36"/>
    </row>
    <row r="19" spans="1:12" ht="15.75" customHeight="1" x14ac:dyDescent="0.25">
      <c r="A19" s="423" t="s">
        <v>376</v>
      </c>
      <c r="B19" s="423"/>
      <c r="C19" s="423"/>
      <c r="D19" s="423"/>
      <c r="E19" s="423"/>
      <c r="F19" s="423"/>
      <c r="G19" s="423"/>
      <c r="H19" s="423"/>
      <c r="I19" s="423"/>
      <c r="J19" s="423"/>
      <c r="K19" s="423"/>
      <c r="L19" s="423"/>
    </row>
    <row r="20" spans="1:12" x14ac:dyDescent="0.25">
      <c r="A20" s="50"/>
      <c r="B20" s="50"/>
    </row>
    <row r="21" spans="1:12" ht="28.5" customHeight="1" x14ac:dyDescent="0.25">
      <c r="A21" s="424" t="s">
        <v>210</v>
      </c>
      <c r="B21" s="424" t="s">
        <v>209</v>
      </c>
      <c r="C21" s="429" t="s">
        <v>311</v>
      </c>
      <c r="D21" s="429"/>
      <c r="E21" s="429"/>
      <c r="F21" s="429"/>
      <c r="G21" s="429"/>
      <c r="H21" s="429"/>
      <c r="I21" s="424" t="s">
        <v>208</v>
      </c>
      <c r="J21" s="426" t="s">
        <v>313</v>
      </c>
      <c r="K21" s="424" t="s">
        <v>207</v>
      </c>
      <c r="L21" s="425" t="s">
        <v>312</v>
      </c>
    </row>
    <row r="22" spans="1:12" ht="58.5" customHeight="1" x14ac:dyDescent="0.25">
      <c r="A22" s="424"/>
      <c r="B22" s="424"/>
      <c r="C22" s="428" t="s">
        <v>2</v>
      </c>
      <c r="D22" s="428"/>
      <c r="E22" s="102"/>
      <c r="F22" s="103"/>
      <c r="G22" s="430" t="s">
        <v>1</v>
      </c>
      <c r="H22" s="431"/>
      <c r="I22" s="424"/>
      <c r="J22" s="427"/>
      <c r="K22" s="424"/>
      <c r="L22" s="425"/>
    </row>
    <row r="23" spans="1:12" ht="47.25" x14ac:dyDescent="0.25">
      <c r="A23" s="424"/>
      <c r="B23" s="424"/>
      <c r="C23" s="71" t="s">
        <v>206</v>
      </c>
      <c r="D23" s="71" t="s">
        <v>205</v>
      </c>
      <c r="E23" s="71" t="s">
        <v>206</v>
      </c>
      <c r="F23" s="71" t="s">
        <v>205</v>
      </c>
      <c r="G23" s="71" t="s">
        <v>206</v>
      </c>
      <c r="H23" s="71" t="s">
        <v>205</v>
      </c>
      <c r="I23" s="424"/>
      <c r="J23" s="428"/>
      <c r="K23" s="424"/>
      <c r="L23" s="425"/>
    </row>
    <row r="24" spans="1:12" x14ac:dyDescent="0.25">
      <c r="A24" s="55">
        <v>1</v>
      </c>
      <c r="B24" s="55">
        <v>2</v>
      </c>
      <c r="C24" s="71">
        <v>3</v>
      </c>
      <c r="D24" s="71">
        <v>4</v>
      </c>
      <c r="E24" s="71">
        <v>5</v>
      </c>
      <c r="F24" s="71">
        <v>6</v>
      </c>
      <c r="G24" s="71">
        <v>7</v>
      </c>
      <c r="H24" s="71">
        <v>8</v>
      </c>
      <c r="I24" s="71">
        <v>9</v>
      </c>
      <c r="J24" s="71">
        <v>10</v>
      </c>
      <c r="K24" s="71">
        <v>11</v>
      </c>
      <c r="L24" s="71">
        <v>12</v>
      </c>
    </row>
    <row r="25" spans="1:12" x14ac:dyDescent="0.25">
      <c r="A25" s="71">
        <v>1</v>
      </c>
      <c r="B25" s="72" t="s">
        <v>204</v>
      </c>
      <c r="C25" s="54" t="s">
        <v>418</v>
      </c>
      <c r="D25" s="54" t="s">
        <v>418</v>
      </c>
      <c r="E25" s="54" t="s">
        <v>418</v>
      </c>
      <c r="F25" s="54" t="s">
        <v>418</v>
      </c>
      <c r="G25" s="54" t="s">
        <v>418</v>
      </c>
      <c r="H25" s="54" t="s">
        <v>418</v>
      </c>
      <c r="I25" s="54" t="s">
        <v>418</v>
      </c>
      <c r="J25" s="54" t="s">
        <v>418</v>
      </c>
      <c r="K25" s="69"/>
      <c r="L25" s="76"/>
    </row>
    <row r="26" spans="1:12" ht="21.75" customHeight="1" x14ac:dyDescent="0.25">
      <c r="A26" s="71" t="s">
        <v>203</v>
      </c>
      <c r="B26" s="74" t="s">
        <v>318</v>
      </c>
      <c r="C26" s="54" t="s">
        <v>418</v>
      </c>
      <c r="D26" s="54" t="s">
        <v>418</v>
      </c>
      <c r="E26" s="54" t="s">
        <v>418</v>
      </c>
      <c r="F26" s="54" t="s">
        <v>418</v>
      </c>
      <c r="G26" s="54" t="s">
        <v>418</v>
      </c>
      <c r="H26" s="54" t="s">
        <v>418</v>
      </c>
      <c r="I26" s="54" t="s">
        <v>418</v>
      </c>
      <c r="J26" s="54" t="s">
        <v>418</v>
      </c>
      <c r="K26" s="69"/>
      <c r="L26" s="69"/>
    </row>
    <row r="27" spans="1:12" ht="39" customHeight="1" x14ac:dyDescent="0.25">
      <c r="A27" s="71" t="s">
        <v>202</v>
      </c>
      <c r="B27" s="74" t="s">
        <v>320</v>
      </c>
      <c r="C27" s="54" t="s">
        <v>418</v>
      </c>
      <c r="D27" s="54" t="s">
        <v>418</v>
      </c>
      <c r="E27" s="54" t="s">
        <v>418</v>
      </c>
      <c r="F27" s="54" t="s">
        <v>418</v>
      </c>
      <c r="G27" s="54" t="s">
        <v>418</v>
      </c>
      <c r="H27" s="54" t="s">
        <v>418</v>
      </c>
      <c r="I27" s="54" t="s">
        <v>418</v>
      </c>
      <c r="J27" s="54" t="s">
        <v>418</v>
      </c>
      <c r="K27" s="69"/>
      <c r="L27" s="69"/>
    </row>
    <row r="28" spans="1:12" ht="70.5" customHeight="1" x14ac:dyDescent="0.25">
      <c r="A28" s="71" t="s">
        <v>319</v>
      </c>
      <c r="B28" s="74" t="s">
        <v>324</v>
      </c>
      <c r="C28" s="54" t="s">
        <v>418</v>
      </c>
      <c r="D28" s="54" t="s">
        <v>418</v>
      </c>
      <c r="E28" s="54" t="s">
        <v>418</v>
      </c>
      <c r="F28" s="54" t="s">
        <v>418</v>
      </c>
      <c r="G28" s="54" t="s">
        <v>418</v>
      </c>
      <c r="H28" s="54" t="s">
        <v>418</v>
      </c>
      <c r="I28" s="54" t="s">
        <v>418</v>
      </c>
      <c r="J28" s="54" t="s">
        <v>418</v>
      </c>
      <c r="K28" s="69"/>
      <c r="L28" s="69"/>
    </row>
    <row r="29" spans="1:12" ht="54" customHeight="1" x14ac:dyDescent="0.25">
      <c r="A29" s="71" t="s">
        <v>201</v>
      </c>
      <c r="B29" s="74" t="s">
        <v>323</v>
      </c>
      <c r="C29" s="54" t="s">
        <v>418</v>
      </c>
      <c r="D29" s="54" t="s">
        <v>418</v>
      </c>
      <c r="E29" s="54" t="s">
        <v>418</v>
      </c>
      <c r="F29" s="54" t="s">
        <v>418</v>
      </c>
      <c r="G29" s="54" t="s">
        <v>418</v>
      </c>
      <c r="H29" s="54" t="s">
        <v>418</v>
      </c>
      <c r="I29" s="54" t="s">
        <v>418</v>
      </c>
      <c r="J29" s="54" t="s">
        <v>418</v>
      </c>
      <c r="K29" s="69"/>
      <c r="L29" s="69"/>
    </row>
    <row r="30" spans="1:12" ht="42" customHeight="1" x14ac:dyDescent="0.25">
      <c r="A30" s="71" t="s">
        <v>200</v>
      </c>
      <c r="B30" s="74" t="s">
        <v>325</v>
      </c>
      <c r="C30" s="54" t="s">
        <v>418</v>
      </c>
      <c r="D30" s="54" t="s">
        <v>418</v>
      </c>
      <c r="E30" s="54" t="s">
        <v>418</v>
      </c>
      <c r="F30" s="54" t="s">
        <v>418</v>
      </c>
      <c r="G30" s="54" t="s">
        <v>418</v>
      </c>
      <c r="H30" s="54" t="s">
        <v>418</v>
      </c>
      <c r="I30" s="54" t="s">
        <v>418</v>
      </c>
      <c r="J30" s="54" t="s">
        <v>418</v>
      </c>
      <c r="K30" s="69"/>
      <c r="L30" s="69"/>
    </row>
    <row r="31" spans="1:12" ht="37.5" customHeight="1" x14ac:dyDescent="0.25">
      <c r="A31" s="71" t="s">
        <v>199</v>
      </c>
      <c r="B31" s="70" t="s">
        <v>321</v>
      </c>
      <c r="C31" s="54" t="s">
        <v>418</v>
      </c>
      <c r="D31" s="54" t="s">
        <v>418</v>
      </c>
      <c r="E31" s="54" t="s">
        <v>418</v>
      </c>
      <c r="F31" s="54" t="s">
        <v>418</v>
      </c>
      <c r="G31" s="54" t="s">
        <v>418</v>
      </c>
      <c r="H31" s="54" t="s">
        <v>418</v>
      </c>
      <c r="I31" s="54" t="s">
        <v>418</v>
      </c>
      <c r="J31" s="54" t="s">
        <v>418</v>
      </c>
      <c r="K31" s="69"/>
      <c r="L31" s="69"/>
    </row>
    <row r="32" spans="1:12" ht="31.5" x14ac:dyDescent="0.25">
      <c r="A32" s="71" t="s">
        <v>197</v>
      </c>
      <c r="B32" s="70" t="s">
        <v>326</v>
      </c>
      <c r="C32" s="54" t="s">
        <v>418</v>
      </c>
      <c r="D32" s="54" t="s">
        <v>418</v>
      </c>
      <c r="E32" s="54" t="s">
        <v>418</v>
      </c>
      <c r="F32" s="54" t="s">
        <v>418</v>
      </c>
      <c r="G32" s="54" t="s">
        <v>418</v>
      </c>
      <c r="H32" s="54" t="s">
        <v>418</v>
      </c>
      <c r="I32" s="54" t="s">
        <v>418</v>
      </c>
      <c r="J32" s="54" t="s">
        <v>418</v>
      </c>
      <c r="K32" s="69"/>
      <c r="L32" s="69"/>
    </row>
    <row r="33" spans="1:12" ht="37.5" customHeight="1" x14ac:dyDescent="0.25">
      <c r="A33" s="71" t="s">
        <v>337</v>
      </c>
      <c r="B33" s="70" t="s">
        <v>256</v>
      </c>
      <c r="C33" s="54" t="s">
        <v>418</v>
      </c>
      <c r="D33" s="54" t="s">
        <v>418</v>
      </c>
      <c r="E33" s="54" t="s">
        <v>418</v>
      </c>
      <c r="F33" s="54" t="s">
        <v>418</v>
      </c>
      <c r="G33" s="54" t="s">
        <v>418</v>
      </c>
      <c r="H33" s="54" t="s">
        <v>418</v>
      </c>
      <c r="I33" s="54" t="s">
        <v>418</v>
      </c>
      <c r="J33" s="54" t="s">
        <v>418</v>
      </c>
      <c r="K33" s="69"/>
      <c r="L33" s="69"/>
    </row>
    <row r="34" spans="1:12" ht="47.25" customHeight="1" x14ac:dyDescent="0.25">
      <c r="A34" s="71" t="s">
        <v>338</v>
      </c>
      <c r="B34" s="70" t="s">
        <v>330</v>
      </c>
      <c r="C34" s="54" t="s">
        <v>418</v>
      </c>
      <c r="D34" s="54" t="s">
        <v>418</v>
      </c>
      <c r="E34" s="54" t="s">
        <v>418</v>
      </c>
      <c r="F34" s="54" t="s">
        <v>418</v>
      </c>
      <c r="G34" s="54" t="s">
        <v>418</v>
      </c>
      <c r="H34" s="54" t="s">
        <v>418</v>
      </c>
      <c r="I34" s="54" t="s">
        <v>418</v>
      </c>
      <c r="J34" s="54" t="s">
        <v>418</v>
      </c>
      <c r="K34" s="73"/>
      <c r="L34" s="69"/>
    </row>
    <row r="35" spans="1:12" ht="49.5" customHeight="1" x14ac:dyDescent="0.25">
      <c r="A35" s="71" t="s">
        <v>339</v>
      </c>
      <c r="B35" s="70" t="s">
        <v>198</v>
      </c>
      <c r="C35" s="54" t="s">
        <v>418</v>
      </c>
      <c r="D35" s="54" t="s">
        <v>418</v>
      </c>
      <c r="E35" s="54" t="s">
        <v>418</v>
      </c>
      <c r="F35" s="54" t="s">
        <v>418</v>
      </c>
      <c r="G35" s="54" t="s">
        <v>418</v>
      </c>
      <c r="H35" s="54" t="s">
        <v>418</v>
      </c>
      <c r="I35" s="54" t="s">
        <v>418</v>
      </c>
      <c r="J35" s="54" t="s">
        <v>418</v>
      </c>
      <c r="K35" s="73"/>
      <c r="L35" s="69"/>
    </row>
    <row r="36" spans="1:12" ht="37.5" customHeight="1" x14ac:dyDescent="0.25">
      <c r="A36" s="71" t="s">
        <v>340</v>
      </c>
      <c r="B36" s="70" t="s">
        <v>322</v>
      </c>
      <c r="C36" s="54" t="s">
        <v>418</v>
      </c>
      <c r="D36" s="54" t="s">
        <v>418</v>
      </c>
      <c r="E36" s="54" t="s">
        <v>418</v>
      </c>
      <c r="F36" s="54" t="s">
        <v>418</v>
      </c>
      <c r="G36" s="54" t="s">
        <v>418</v>
      </c>
      <c r="H36" s="54" t="s">
        <v>418</v>
      </c>
      <c r="I36" s="54" t="s">
        <v>418</v>
      </c>
      <c r="J36" s="54" t="s">
        <v>418</v>
      </c>
      <c r="K36" s="69"/>
      <c r="L36" s="69"/>
    </row>
    <row r="37" spans="1:12" x14ac:dyDescent="0.25">
      <c r="A37" s="71" t="s">
        <v>341</v>
      </c>
      <c r="B37" s="70" t="s">
        <v>196</v>
      </c>
      <c r="C37" s="54"/>
      <c r="D37" s="69"/>
      <c r="E37" s="69"/>
      <c r="F37" s="69"/>
      <c r="G37" s="69"/>
      <c r="H37" s="69"/>
      <c r="I37" s="69"/>
      <c r="J37" s="69"/>
      <c r="K37" s="69"/>
      <c r="L37" s="69"/>
    </row>
    <row r="38" spans="1:12" x14ac:dyDescent="0.25">
      <c r="A38" s="71" t="s">
        <v>342</v>
      </c>
      <c r="B38" s="72" t="s">
        <v>195</v>
      </c>
      <c r="C38" s="54" t="s">
        <v>418</v>
      </c>
      <c r="D38" s="54" t="s">
        <v>418</v>
      </c>
      <c r="E38" s="54" t="s">
        <v>418</v>
      </c>
      <c r="F38" s="54" t="s">
        <v>418</v>
      </c>
      <c r="G38" s="54" t="s">
        <v>418</v>
      </c>
      <c r="H38" s="54" t="s">
        <v>418</v>
      </c>
      <c r="I38" s="54" t="s">
        <v>418</v>
      </c>
      <c r="J38" s="54" t="s">
        <v>418</v>
      </c>
      <c r="K38" s="69"/>
      <c r="L38" s="69"/>
    </row>
    <row r="39" spans="1:12" ht="63" x14ac:dyDescent="0.25">
      <c r="A39" s="71">
        <v>2</v>
      </c>
      <c r="B39" s="70" t="s">
        <v>327</v>
      </c>
      <c r="C39" s="55">
        <v>2025</v>
      </c>
      <c r="D39" s="55">
        <v>2025</v>
      </c>
      <c r="E39" s="55">
        <v>2019</v>
      </c>
      <c r="F39" s="55">
        <v>2019</v>
      </c>
      <c r="G39" s="55">
        <v>2025</v>
      </c>
      <c r="H39" s="55">
        <v>2025</v>
      </c>
      <c r="I39" s="152">
        <v>1</v>
      </c>
      <c r="J39" s="152">
        <v>1</v>
      </c>
      <c r="K39" s="69"/>
      <c r="L39" s="69"/>
    </row>
    <row r="40" spans="1:12" ht="33.75" customHeight="1" x14ac:dyDescent="0.25">
      <c r="A40" s="71" t="s">
        <v>194</v>
      </c>
      <c r="B40" s="70" t="s">
        <v>329</v>
      </c>
      <c r="C40" s="55">
        <v>2025</v>
      </c>
      <c r="D40" s="55">
        <v>2025</v>
      </c>
      <c r="E40" s="55">
        <v>2019</v>
      </c>
      <c r="F40" s="55">
        <v>2019</v>
      </c>
      <c r="G40" s="55">
        <v>2025</v>
      </c>
      <c r="H40" s="55">
        <v>2025</v>
      </c>
      <c r="I40" s="152">
        <v>1</v>
      </c>
      <c r="J40" s="152">
        <v>1</v>
      </c>
      <c r="K40" s="69"/>
      <c r="L40" s="69"/>
    </row>
    <row r="41" spans="1:12" ht="63" customHeight="1" x14ac:dyDescent="0.25">
      <c r="A41" s="71" t="s">
        <v>193</v>
      </c>
      <c r="B41" s="72" t="s">
        <v>403</v>
      </c>
      <c r="C41" s="54" t="s">
        <v>418</v>
      </c>
      <c r="D41" s="54" t="s">
        <v>418</v>
      </c>
      <c r="E41" s="54" t="s">
        <v>418</v>
      </c>
      <c r="F41" s="54" t="s">
        <v>418</v>
      </c>
      <c r="G41" s="54" t="s">
        <v>418</v>
      </c>
      <c r="H41" s="54" t="s">
        <v>418</v>
      </c>
      <c r="I41" s="54" t="s">
        <v>418</v>
      </c>
      <c r="J41" s="54" t="s">
        <v>418</v>
      </c>
      <c r="K41" s="69"/>
      <c r="L41" s="69"/>
    </row>
    <row r="42" spans="1:12" ht="58.5" customHeight="1" x14ac:dyDescent="0.25">
      <c r="A42" s="71">
        <v>3</v>
      </c>
      <c r="B42" s="70" t="s">
        <v>328</v>
      </c>
      <c r="C42" s="55" t="s">
        <v>418</v>
      </c>
      <c r="D42" s="55" t="s">
        <v>418</v>
      </c>
      <c r="E42" s="55" t="s">
        <v>418</v>
      </c>
      <c r="F42" s="55" t="s">
        <v>418</v>
      </c>
      <c r="G42" s="55" t="s">
        <v>418</v>
      </c>
      <c r="H42" s="55" t="s">
        <v>418</v>
      </c>
      <c r="I42" s="55" t="s">
        <v>418</v>
      </c>
      <c r="J42" s="55" t="s">
        <v>418</v>
      </c>
      <c r="K42" s="69"/>
      <c r="L42" s="69"/>
    </row>
    <row r="43" spans="1:12" ht="34.5" customHeight="1" x14ac:dyDescent="0.25">
      <c r="A43" s="71" t="s">
        <v>192</v>
      </c>
      <c r="B43" s="70" t="s">
        <v>190</v>
      </c>
      <c r="C43" s="55" t="s">
        <v>418</v>
      </c>
      <c r="D43" s="55" t="s">
        <v>418</v>
      </c>
      <c r="E43" s="55" t="s">
        <v>418</v>
      </c>
      <c r="F43" s="55" t="s">
        <v>418</v>
      </c>
      <c r="G43" s="55" t="s">
        <v>418</v>
      </c>
      <c r="H43" s="55" t="s">
        <v>418</v>
      </c>
      <c r="I43" s="55" t="s">
        <v>418</v>
      </c>
      <c r="J43" s="55" t="s">
        <v>418</v>
      </c>
      <c r="K43" s="69"/>
      <c r="L43" s="69"/>
    </row>
    <row r="44" spans="1:12" ht="24.75" customHeight="1" x14ac:dyDescent="0.25">
      <c r="A44" s="71" t="s">
        <v>191</v>
      </c>
      <c r="B44" s="70" t="s">
        <v>188</v>
      </c>
      <c r="C44" s="55" t="s">
        <v>418</v>
      </c>
      <c r="D44" s="55" t="s">
        <v>418</v>
      </c>
      <c r="E44" s="55" t="s">
        <v>418</v>
      </c>
      <c r="F44" s="55" t="s">
        <v>418</v>
      </c>
      <c r="G44" s="55" t="s">
        <v>418</v>
      </c>
      <c r="H44" s="55" t="s">
        <v>418</v>
      </c>
      <c r="I44" s="55" t="s">
        <v>418</v>
      </c>
      <c r="J44" s="55" t="s">
        <v>418</v>
      </c>
      <c r="K44" s="69"/>
      <c r="L44" s="69"/>
    </row>
    <row r="45" spans="1:12" ht="90.75" customHeight="1" x14ac:dyDescent="0.25">
      <c r="A45" s="71" t="s">
        <v>189</v>
      </c>
      <c r="B45" s="70" t="s">
        <v>333</v>
      </c>
      <c r="C45" s="55" t="s">
        <v>418</v>
      </c>
      <c r="D45" s="55" t="s">
        <v>418</v>
      </c>
      <c r="E45" s="55" t="s">
        <v>418</v>
      </c>
      <c r="F45" s="55" t="s">
        <v>418</v>
      </c>
      <c r="G45" s="55" t="s">
        <v>418</v>
      </c>
      <c r="H45" s="55" t="s">
        <v>418</v>
      </c>
      <c r="I45" s="55" t="s">
        <v>418</v>
      </c>
      <c r="J45" s="55" t="s">
        <v>418</v>
      </c>
      <c r="K45" s="69"/>
      <c r="L45" s="69"/>
    </row>
    <row r="46" spans="1:12" ht="167.25" customHeight="1" x14ac:dyDescent="0.25">
      <c r="A46" s="71" t="s">
        <v>187</v>
      </c>
      <c r="B46" s="70" t="s">
        <v>331</v>
      </c>
      <c r="C46" s="55" t="s">
        <v>418</v>
      </c>
      <c r="D46" s="55" t="s">
        <v>418</v>
      </c>
      <c r="E46" s="55" t="s">
        <v>418</v>
      </c>
      <c r="F46" s="55" t="s">
        <v>418</v>
      </c>
      <c r="G46" s="55" t="s">
        <v>418</v>
      </c>
      <c r="H46" s="55" t="s">
        <v>418</v>
      </c>
      <c r="I46" s="55" t="s">
        <v>418</v>
      </c>
      <c r="J46" s="55" t="s">
        <v>418</v>
      </c>
      <c r="K46" s="69"/>
      <c r="L46" s="69"/>
    </row>
    <row r="47" spans="1:12" ht="30.75" customHeight="1" x14ac:dyDescent="0.25">
      <c r="A47" s="71" t="s">
        <v>185</v>
      </c>
      <c r="B47" s="70" t="s">
        <v>186</v>
      </c>
      <c r="C47" s="55">
        <v>2025</v>
      </c>
      <c r="D47" s="55">
        <v>2025</v>
      </c>
      <c r="E47" s="55">
        <v>2022</v>
      </c>
      <c r="F47" s="55">
        <v>2022</v>
      </c>
      <c r="G47" s="55">
        <v>2025</v>
      </c>
      <c r="H47" s="55">
        <v>2025</v>
      </c>
      <c r="I47" s="152">
        <v>1</v>
      </c>
      <c r="J47" s="152">
        <v>1</v>
      </c>
      <c r="K47" s="69"/>
      <c r="L47" s="69"/>
    </row>
    <row r="48" spans="1:12" ht="37.5" customHeight="1" x14ac:dyDescent="0.25">
      <c r="A48" s="71" t="s">
        <v>343</v>
      </c>
      <c r="B48" s="72" t="s">
        <v>184</v>
      </c>
      <c r="C48" s="55">
        <v>2025</v>
      </c>
      <c r="D48" s="55">
        <v>2025</v>
      </c>
      <c r="E48" s="55">
        <v>2022</v>
      </c>
      <c r="F48" s="55">
        <v>2022</v>
      </c>
      <c r="G48" s="55">
        <v>2025</v>
      </c>
      <c r="H48" s="55">
        <v>2025</v>
      </c>
      <c r="I48" s="152">
        <v>1</v>
      </c>
      <c r="J48" s="152">
        <v>1</v>
      </c>
      <c r="K48" s="69"/>
      <c r="L48" s="69"/>
    </row>
    <row r="49" spans="1:12" ht="35.25" customHeight="1" x14ac:dyDescent="0.25">
      <c r="A49" s="71">
        <v>4</v>
      </c>
      <c r="B49" s="70" t="s">
        <v>182</v>
      </c>
      <c r="C49" s="55">
        <v>2025</v>
      </c>
      <c r="D49" s="55">
        <v>2025</v>
      </c>
      <c r="E49" s="55">
        <v>2022</v>
      </c>
      <c r="F49" s="55">
        <v>2022</v>
      </c>
      <c r="G49" s="55">
        <v>2025</v>
      </c>
      <c r="H49" s="55">
        <v>2025</v>
      </c>
      <c r="I49" s="152">
        <v>1</v>
      </c>
      <c r="J49" s="152">
        <v>1</v>
      </c>
      <c r="K49" s="69"/>
      <c r="L49" s="69"/>
    </row>
    <row r="50" spans="1:12" ht="86.25" customHeight="1" x14ac:dyDescent="0.25">
      <c r="A50" s="71" t="s">
        <v>183</v>
      </c>
      <c r="B50" s="70" t="s">
        <v>332</v>
      </c>
      <c r="C50" s="55" t="s">
        <v>418</v>
      </c>
      <c r="D50" s="55" t="s">
        <v>418</v>
      </c>
      <c r="E50" s="55" t="s">
        <v>418</v>
      </c>
      <c r="F50" s="55" t="s">
        <v>418</v>
      </c>
      <c r="G50" s="55" t="s">
        <v>418</v>
      </c>
      <c r="H50" s="55" t="s">
        <v>418</v>
      </c>
      <c r="I50" s="55" t="s">
        <v>418</v>
      </c>
      <c r="J50" s="55" t="s">
        <v>418</v>
      </c>
      <c r="K50" s="69"/>
      <c r="L50" s="69"/>
    </row>
    <row r="51" spans="1:12" ht="77.25" customHeight="1" x14ac:dyDescent="0.25">
      <c r="A51" s="71" t="s">
        <v>181</v>
      </c>
      <c r="B51" s="70" t="s">
        <v>334</v>
      </c>
      <c r="C51" s="55" t="s">
        <v>418</v>
      </c>
      <c r="D51" s="55" t="s">
        <v>418</v>
      </c>
      <c r="E51" s="55" t="s">
        <v>418</v>
      </c>
      <c r="F51" s="55" t="s">
        <v>418</v>
      </c>
      <c r="G51" s="55" t="s">
        <v>418</v>
      </c>
      <c r="H51" s="55" t="s">
        <v>418</v>
      </c>
      <c r="I51" s="55" t="s">
        <v>418</v>
      </c>
      <c r="J51" s="55" t="s">
        <v>418</v>
      </c>
      <c r="K51" s="69"/>
      <c r="L51" s="69"/>
    </row>
    <row r="52" spans="1:12" ht="71.25" customHeight="1" x14ac:dyDescent="0.25">
      <c r="A52" s="71" t="s">
        <v>179</v>
      </c>
      <c r="B52" s="70" t="s">
        <v>180</v>
      </c>
      <c r="C52" s="54" t="s">
        <v>418</v>
      </c>
      <c r="D52" s="54" t="s">
        <v>418</v>
      </c>
      <c r="E52" s="54" t="s">
        <v>418</v>
      </c>
      <c r="F52" s="54" t="s">
        <v>418</v>
      </c>
      <c r="G52" s="54" t="s">
        <v>418</v>
      </c>
      <c r="H52" s="54" t="s">
        <v>418</v>
      </c>
      <c r="I52" s="54" t="s">
        <v>418</v>
      </c>
      <c r="J52" s="54" t="s">
        <v>418</v>
      </c>
      <c r="K52" s="69"/>
      <c r="L52" s="69"/>
    </row>
    <row r="53" spans="1:12" ht="48" customHeight="1" x14ac:dyDescent="0.25">
      <c r="A53" s="71" t="s">
        <v>177</v>
      </c>
      <c r="B53" s="107" t="s">
        <v>335</v>
      </c>
      <c r="C53" s="55">
        <v>2025</v>
      </c>
      <c r="D53" s="55">
        <v>2025</v>
      </c>
      <c r="E53" s="55">
        <v>2022</v>
      </c>
      <c r="F53" s="55">
        <v>2022</v>
      </c>
      <c r="G53" s="55">
        <v>2025</v>
      </c>
      <c r="H53" s="55">
        <v>2025</v>
      </c>
      <c r="I53" s="152">
        <v>1</v>
      </c>
      <c r="J53" s="152">
        <v>1</v>
      </c>
      <c r="K53" s="69"/>
      <c r="L53" s="69"/>
    </row>
    <row r="54" spans="1:12" ht="46.5" customHeight="1" x14ac:dyDescent="0.25">
      <c r="A54" s="71" t="s">
        <v>336</v>
      </c>
      <c r="B54" s="70" t="s">
        <v>178</v>
      </c>
      <c r="C54" s="55">
        <v>2025</v>
      </c>
      <c r="D54" s="55">
        <v>2025</v>
      </c>
      <c r="E54" s="55">
        <v>2022</v>
      </c>
      <c r="F54" s="55">
        <v>2022</v>
      </c>
      <c r="G54" s="55">
        <v>2025</v>
      </c>
      <c r="H54" s="55">
        <v>2025</v>
      </c>
      <c r="I54" s="152">
        <v>1</v>
      </c>
      <c r="J54" s="152">
        <v>1</v>
      </c>
      <c r="K54" s="69"/>
      <c r="L54" s="69"/>
    </row>
  </sheetData>
  <mergeCells count="18">
    <mergeCell ref="A13:L13"/>
    <mergeCell ref="A15:L15"/>
    <mergeCell ref="A16:L16"/>
    <mergeCell ref="A5:L5"/>
    <mergeCell ref="A7:L7"/>
    <mergeCell ref="A9:L9"/>
    <mergeCell ref="A10:L10"/>
    <mergeCell ref="A12:L12"/>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X77"/>
  <sheetViews>
    <sheetView view="pageBreakPreview" zoomScale="85" zoomScaleNormal="70" zoomScaleSheetLayoutView="85" workbookViewId="0"/>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9.28515625" style="47" customWidth="1"/>
    <col min="13" max="13" width="5.28515625" style="47" customWidth="1"/>
    <col min="14" max="14" width="8.42578125" style="47" customWidth="1"/>
    <col min="15" max="15" width="4.28515625" style="47" customWidth="1"/>
    <col min="16" max="16" width="8.5703125" style="47" customWidth="1"/>
    <col min="17" max="17" width="6.140625" style="47" customWidth="1"/>
    <col min="18" max="18" width="10" style="47" customWidth="1"/>
    <col min="19" max="19" width="6.140625" style="47" customWidth="1"/>
    <col min="20" max="20" width="13.140625" style="47" customWidth="1"/>
    <col min="21" max="21" width="24.85546875" style="47" customWidth="1"/>
    <col min="22" max="16384" width="9.140625" style="47"/>
  </cols>
  <sheetData>
    <row r="1" spans="1:21" ht="18.75" x14ac:dyDescent="0.25">
      <c r="U1" s="31" t="s">
        <v>68</v>
      </c>
    </row>
    <row r="2" spans="1:21" ht="18.75" x14ac:dyDescent="0.3">
      <c r="U2" s="12" t="s">
        <v>10</v>
      </c>
    </row>
    <row r="3" spans="1:21" ht="18.75" x14ac:dyDescent="0.3">
      <c r="U3" s="12" t="s">
        <v>429</v>
      </c>
    </row>
    <row r="4" spans="1:21" ht="18.75" customHeight="1" x14ac:dyDescent="0.25">
      <c r="A4" s="376" t="s">
        <v>632</v>
      </c>
      <c r="B4" s="376"/>
      <c r="C4" s="376"/>
      <c r="D4" s="376"/>
      <c r="E4" s="376"/>
      <c r="F4" s="376"/>
      <c r="G4" s="376"/>
      <c r="H4" s="376"/>
      <c r="I4" s="376"/>
      <c r="J4" s="376"/>
      <c r="K4" s="376"/>
      <c r="L4" s="376"/>
      <c r="M4" s="376"/>
      <c r="N4" s="376"/>
      <c r="O4" s="376"/>
      <c r="P4" s="376"/>
      <c r="Q4" s="376"/>
      <c r="R4" s="376"/>
      <c r="S4" s="376"/>
      <c r="T4" s="376"/>
      <c r="U4" s="376"/>
    </row>
    <row r="5" spans="1:21" ht="18.75" x14ac:dyDescent="0.3">
      <c r="U5" s="12"/>
    </row>
    <row r="6" spans="1:21" ht="18.75" x14ac:dyDescent="0.25">
      <c r="A6" s="380" t="s">
        <v>9</v>
      </c>
      <c r="B6" s="380"/>
      <c r="C6" s="380"/>
      <c r="D6" s="380"/>
      <c r="E6" s="380"/>
      <c r="F6" s="380"/>
      <c r="G6" s="380"/>
      <c r="H6" s="380"/>
      <c r="I6" s="380"/>
      <c r="J6" s="380"/>
      <c r="K6" s="380"/>
      <c r="L6" s="380"/>
      <c r="M6" s="380"/>
      <c r="N6" s="380"/>
      <c r="O6" s="380"/>
      <c r="P6" s="380"/>
      <c r="Q6" s="380"/>
      <c r="R6" s="380"/>
      <c r="S6" s="380"/>
      <c r="T6" s="380"/>
      <c r="U6" s="380"/>
    </row>
    <row r="7" spans="1:21" ht="18.75" x14ac:dyDescent="0.25">
      <c r="A7" s="10"/>
      <c r="B7" s="10"/>
      <c r="C7" s="10"/>
      <c r="D7" s="10"/>
      <c r="E7" s="10"/>
      <c r="F7" s="10"/>
      <c r="G7" s="10"/>
      <c r="H7" s="10"/>
      <c r="I7" s="10"/>
      <c r="J7" s="67"/>
      <c r="K7" s="67"/>
      <c r="L7" s="67"/>
      <c r="M7" s="67"/>
      <c r="N7" s="67"/>
      <c r="O7" s="67"/>
      <c r="P7" s="67"/>
      <c r="Q7" s="67"/>
      <c r="R7" s="67"/>
      <c r="S7" s="67"/>
      <c r="T7" s="67"/>
      <c r="U7" s="67"/>
    </row>
    <row r="8" spans="1:21" x14ac:dyDescent="0.25">
      <c r="A8" s="381" t="s">
        <v>623</v>
      </c>
      <c r="B8" s="381"/>
      <c r="C8" s="381"/>
      <c r="D8" s="381"/>
      <c r="E8" s="381"/>
      <c r="F8" s="381"/>
      <c r="G8" s="381"/>
      <c r="H8" s="381"/>
      <c r="I8" s="381"/>
      <c r="J8" s="381"/>
      <c r="K8" s="381"/>
      <c r="L8" s="381"/>
      <c r="M8" s="381"/>
      <c r="N8" s="381"/>
      <c r="O8" s="381"/>
      <c r="P8" s="381"/>
      <c r="Q8" s="381"/>
      <c r="R8" s="381"/>
      <c r="S8" s="381"/>
      <c r="T8" s="381"/>
      <c r="U8" s="381"/>
    </row>
    <row r="9" spans="1:21" ht="18.75" customHeight="1" x14ac:dyDescent="0.25">
      <c r="A9" s="377" t="s">
        <v>8</v>
      </c>
      <c r="B9" s="377"/>
      <c r="C9" s="377"/>
      <c r="D9" s="377"/>
      <c r="E9" s="377"/>
      <c r="F9" s="377"/>
      <c r="G9" s="377"/>
      <c r="H9" s="377"/>
      <c r="I9" s="377"/>
      <c r="J9" s="377"/>
      <c r="K9" s="377"/>
      <c r="L9" s="377"/>
      <c r="M9" s="377"/>
      <c r="N9" s="377"/>
      <c r="O9" s="377"/>
      <c r="P9" s="377"/>
      <c r="Q9" s="377"/>
      <c r="R9" s="377"/>
      <c r="S9" s="377"/>
      <c r="T9" s="377"/>
      <c r="U9" s="377"/>
    </row>
    <row r="10" spans="1:21" ht="18.75" x14ac:dyDescent="0.25">
      <c r="A10" s="10"/>
      <c r="B10" s="10"/>
      <c r="C10" s="10"/>
      <c r="D10" s="10"/>
      <c r="E10" s="10"/>
      <c r="F10" s="10"/>
      <c r="G10" s="10"/>
      <c r="H10" s="10"/>
      <c r="I10" s="10"/>
      <c r="J10" s="67"/>
      <c r="K10" s="67"/>
      <c r="L10" s="67"/>
      <c r="M10" s="67"/>
      <c r="N10" s="67"/>
      <c r="O10" s="67"/>
      <c r="P10" s="67"/>
      <c r="Q10" s="67"/>
      <c r="R10" s="67"/>
      <c r="S10" s="67"/>
      <c r="T10" s="67"/>
      <c r="U10" s="67"/>
    </row>
    <row r="11" spans="1:21" x14ac:dyDescent="0.25">
      <c r="A11" s="381" t="s">
        <v>723</v>
      </c>
      <c r="B11" s="404"/>
      <c r="C11" s="404"/>
      <c r="D11" s="404"/>
      <c r="E11" s="404"/>
      <c r="F11" s="404"/>
      <c r="G11" s="404"/>
      <c r="H11" s="404"/>
      <c r="I11" s="404"/>
      <c r="J11" s="404"/>
      <c r="K11" s="404"/>
      <c r="L11" s="404"/>
      <c r="M11" s="404"/>
      <c r="N11" s="404"/>
      <c r="O11" s="404"/>
      <c r="P11" s="404"/>
      <c r="Q11" s="404"/>
      <c r="R11" s="404"/>
      <c r="S11" s="404"/>
      <c r="T11" s="404"/>
      <c r="U11" s="404"/>
    </row>
    <row r="12" spans="1:21"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row>
    <row r="13" spans="1:21" ht="16.5" customHeight="1" x14ac:dyDescent="0.3">
      <c r="A13" s="9"/>
      <c r="B13" s="9"/>
      <c r="C13" s="9"/>
      <c r="D13" s="9"/>
      <c r="E13" s="9"/>
      <c r="F13" s="9"/>
      <c r="G13" s="9"/>
      <c r="H13" s="9"/>
      <c r="I13" s="9"/>
      <c r="J13" s="66"/>
      <c r="K13" s="66"/>
      <c r="L13" s="66"/>
      <c r="M13" s="66"/>
      <c r="N13" s="66"/>
      <c r="O13" s="66"/>
      <c r="P13" s="66"/>
      <c r="Q13" s="66"/>
      <c r="R13" s="66"/>
      <c r="S13" s="66"/>
      <c r="T13" s="66"/>
      <c r="U13" s="66"/>
    </row>
    <row r="14" spans="1:21" ht="24" customHeight="1" x14ac:dyDescent="0.25">
      <c r="A14" s="379"/>
      <c r="B14" s="379"/>
      <c r="C14" s="379"/>
      <c r="D14" s="432" t="s">
        <v>711</v>
      </c>
      <c r="E14" s="432"/>
      <c r="F14" s="432"/>
      <c r="G14" s="432"/>
      <c r="H14" s="432"/>
      <c r="I14" s="432"/>
      <c r="J14" s="432"/>
      <c r="K14" s="432"/>
      <c r="L14" s="432"/>
      <c r="M14" s="432"/>
      <c r="N14" s="432"/>
      <c r="O14" s="432"/>
      <c r="P14" s="379"/>
      <c r="Q14" s="379"/>
      <c r="R14" s="379"/>
      <c r="S14" s="379"/>
      <c r="T14" s="379"/>
      <c r="U14" s="379"/>
    </row>
    <row r="15" spans="1:21" ht="15.75" customHeight="1"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row>
    <row r="16" spans="1:21" x14ac:dyDescent="0.25">
      <c r="A16" s="436"/>
      <c r="B16" s="436"/>
      <c r="C16" s="436"/>
      <c r="D16" s="436"/>
      <c r="E16" s="436"/>
      <c r="F16" s="436"/>
      <c r="G16" s="436"/>
      <c r="H16" s="436"/>
      <c r="I16" s="436"/>
      <c r="J16" s="436"/>
      <c r="K16" s="436"/>
      <c r="L16" s="436"/>
      <c r="M16" s="436"/>
      <c r="N16" s="436"/>
      <c r="O16" s="436"/>
      <c r="P16" s="436"/>
      <c r="Q16" s="436"/>
      <c r="R16" s="436"/>
      <c r="S16" s="436"/>
      <c r="T16" s="436"/>
      <c r="U16" s="436"/>
    </row>
    <row r="18" spans="1:24" x14ac:dyDescent="0.25">
      <c r="A18" s="437" t="s">
        <v>377</v>
      </c>
      <c r="B18" s="437"/>
      <c r="C18" s="437"/>
      <c r="D18" s="437"/>
      <c r="E18" s="437"/>
      <c r="F18" s="437"/>
      <c r="G18" s="437"/>
      <c r="H18" s="437"/>
      <c r="I18" s="437"/>
      <c r="J18" s="437"/>
      <c r="K18" s="437"/>
      <c r="L18" s="437"/>
      <c r="M18" s="437"/>
      <c r="N18" s="437"/>
      <c r="O18" s="437"/>
      <c r="P18" s="437"/>
      <c r="Q18" s="437"/>
      <c r="R18" s="437"/>
      <c r="S18" s="437"/>
      <c r="T18" s="437"/>
      <c r="U18" s="437"/>
    </row>
    <row r="20" spans="1:24" ht="33" customHeight="1" x14ac:dyDescent="0.25">
      <c r="A20" s="426" t="s">
        <v>176</v>
      </c>
      <c r="B20" s="426" t="s">
        <v>175</v>
      </c>
      <c r="C20" s="424" t="s">
        <v>174</v>
      </c>
      <c r="D20" s="424"/>
      <c r="E20" s="429" t="s">
        <v>173</v>
      </c>
      <c r="F20" s="429"/>
      <c r="G20" s="426" t="s">
        <v>427</v>
      </c>
      <c r="H20" s="442" t="s">
        <v>422</v>
      </c>
      <c r="I20" s="443"/>
      <c r="J20" s="443"/>
      <c r="K20" s="443"/>
      <c r="L20" s="442" t="s">
        <v>423</v>
      </c>
      <c r="M20" s="443"/>
      <c r="N20" s="443"/>
      <c r="O20" s="443"/>
      <c r="P20" s="442" t="s">
        <v>424</v>
      </c>
      <c r="Q20" s="443"/>
      <c r="R20" s="443"/>
      <c r="S20" s="443"/>
      <c r="T20" s="438" t="s">
        <v>172</v>
      </c>
      <c r="U20" s="439"/>
      <c r="V20" s="65"/>
      <c r="W20" s="65"/>
      <c r="X20" s="65"/>
    </row>
    <row r="21" spans="1:24" ht="99.75" customHeight="1" x14ac:dyDescent="0.25">
      <c r="A21" s="427"/>
      <c r="B21" s="427"/>
      <c r="C21" s="424"/>
      <c r="D21" s="424"/>
      <c r="E21" s="429"/>
      <c r="F21" s="429"/>
      <c r="G21" s="427"/>
      <c r="H21" s="424" t="s">
        <v>2</v>
      </c>
      <c r="I21" s="424"/>
      <c r="J21" s="424" t="s">
        <v>171</v>
      </c>
      <c r="K21" s="424"/>
      <c r="L21" s="424" t="s">
        <v>2</v>
      </c>
      <c r="M21" s="424"/>
      <c r="N21" s="424" t="s">
        <v>171</v>
      </c>
      <c r="O21" s="424"/>
      <c r="P21" s="424" t="s">
        <v>2</v>
      </c>
      <c r="Q21" s="424"/>
      <c r="R21" s="424" t="s">
        <v>171</v>
      </c>
      <c r="S21" s="424"/>
      <c r="T21" s="440"/>
      <c r="U21" s="441"/>
    </row>
    <row r="22" spans="1:24" ht="89.25" customHeight="1" x14ac:dyDescent="0.25">
      <c r="A22" s="428"/>
      <c r="B22" s="428"/>
      <c r="C22" s="63" t="s">
        <v>2</v>
      </c>
      <c r="D22" s="63" t="s">
        <v>169</v>
      </c>
      <c r="E22" s="153" t="s">
        <v>425</v>
      </c>
      <c r="F22" s="153" t="s">
        <v>426</v>
      </c>
      <c r="G22" s="428"/>
      <c r="H22" s="64" t="s">
        <v>361</v>
      </c>
      <c r="I22" s="64" t="s">
        <v>362</v>
      </c>
      <c r="J22" s="64" t="s">
        <v>361</v>
      </c>
      <c r="K22" s="64" t="s">
        <v>362</v>
      </c>
      <c r="L22" s="64" t="s">
        <v>361</v>
      </c>
      <c r="M22" s="64" t="s">
        <v>362</v>
      </c>
      <c r="N22" s="64" t="s">
        <v>361</v>
      </c>
      <c r="O22" s="64" t="s">
        <v>362</v>
      </c>
      <c r="P22" s="64" t="s">
        <v>361</v>
      </c>
      <c r="Q22" s="64" t="s">
        <v>362</v>
      </c>
      <c r="R22" s="64" t="s">
        <v>361</v>
      </c>
      <c r="S22" s="64" t="s">
        <v>362</v>
      </c>
      <c r="T22" s="63" t="s">
        <v>170</v>
      </c>
      <c r="U22" s="63" t="s">
        <v>169</v>
      </c>
    </row>
    <row r="23" spans="1:24"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row>
    <row r="24" spans="1:24" ht="47.25" customHeight="1" x14ac:dyDescent="0.25">
      <c r="A24" s="60">
        <v>1</v>
      </c>
      <c r="B24" s="59" t="s">
        <v>168</v>
      </c>
      <c r="C24" s="54">
        <v>0.25</v>
      </c>
      <c r="D24" s="54">
        <v>0.4</v>
      </c>
      <c r="E24" s="147" t="s">
        <v>421</v>
      </c>
      <c r="F24" s="147" t="s">
        <v>421</v>
      </c>
      <c r="G24" s="147">
        <v>0</v>
      </c>
      <c r="H24" s="59"/>
      <c r="I24" s="147" t="s">
        <v>421</v>
      </c>
      <c r="J24" s="147" t="s">
        <v>421</v>
      </c>
      <c r="K24" s="147">
        <v>0</v>
      </c>
      <c r="L24" s="147" t="s">
        <v>421</v>
      </c>
      <c r="M24" s="147" t="s">
        <v>421</v>
      </c>
      <c r="N24" s="147">
        <v>0</v>
      </c>
      <c r="O24" s="147">
        <v>0</v>
      </c>
      <c r="P24" s="147">
        <v>0</v>
      </c>
      <c r="Q24" s="147">
        <v>0</v>
      </c>
      <c r="R24" s="147">
        <v>0</v>
      </c>
      <c r="S24" s="147">
        <v>0</v>
      </c>
      <c r="T24" s="54">
        <v>0.25</v>
      </c>
      <c r="U24" s="54">
        <v>0.4</v>
      </c>
    </row>
    <row r="25" spans="1:24" ht="24" customHeight="1" x14ac:dyDescent="0.25">
      <c r="A25" s="57" t="s">
        <v>167</v>
      </c>
      <c r="B25" s="42" t="s">
        <v>166</v>
      </c>
      <c r="C25" s="54"/>
      <c r="D25" s="54"/>
      <c r="E25" s="147" t="s">
        <v>421</v>
      </c>
      <c r="F25" s="147" t="s">
        <v>421</v>
      </c>
      <c r="G25" s="147">
        <v>0</v>
      </c>
      <c r="H25" s="62"/>
      <c r="I25" s="147">
        <v>0</v>
      </c>
      <c r="J25" s="147">
        <v>0</v>
      </c>
      <c r="K25" s="147">
        <v>0</v>
      </c>
      <c r="L25" s="147">
        <v>0</v>
      </c>
      <c r="M25" s="147">
        <v>0</v>
      </c>
      <c r="N25" s="147">
        <v>0</v>
      </c>
      <c r="O25" s="147">
        <v>0</v>
      </c>
      <c r="P25" s="147">
        <v>0</v>
      </c>
      <c r="Q25" s="147">
        <v>0</v>
      </c>
      <c r="R25" s="147">
        <v>0</v>
      </c>
      <c r="S25" s="147">
        <v>0</v>
      </c>
      <c r="T25" s="151" t="s">
        <v>421</v>
      </c>
      <c r="U25" s="54" t="s">
        <v>421</v>
      </c>
    </row>
    <row r="26" spans="1:24" x14ac:dyDescent="0.25">
      <c r="A26" s="57" t="s">
        <v>165</v>
      </c>
      <c r="B26" s="42" t="s">
        <v>164</v>
      </c>
      <c r="C26" s="54"/>
      <c r="D26" s="54"/>
      <c r="E26" s="147" t="s">
        <v>421</v>
      </c>
      <c r="F26" s="147" t="s">
        <v>421</v>
      </c>
      <c r="G26" s="147">
        <v>0</v>
      </c>
      <c r="H26" s="55"/>
      <c r="I26" s="147">
        <v>0</v>
      </c>
      <c r="J26" s="147">
        <v>0</v>
      </c>
      <c r="K26" s="147">
        <v>0</v>
      </c>
      <c r="L26" s="147">
        <v>0</v>
      </c>
      <c r="M26" s="147">
        <v>0</v>
      </c>
      <c r="N26" s="147">
        <v>0</v>
      </c>
      <c r="O26" s="147">
        <v>0</v>
      </c>
      <c r="P26" s="147">
        <v>0</v>
      </c>
      <c r="Q26" s="147">
        <v>0</v>
      </c>
      <c r="R26" s="147">
        <v>0</v>
      </c>
      <c r="S26" s="147">
        <v>0</v>
      </c>
      <c r="T26" s="54" t="s">
        <v>421</v>
      </c>
      <c r="U26" s="54" t="s">
        <v>421</v>
      </c>
    </row>
    <row r="27" spans="1:24" ht="31.5" x14ac:dyDescent="0.25">
      <c r="A27" s="57" t="s">
        <v>163</v>
      </c>
      <c r="B27" s="42" t="s">
        <v>317</v>
      </c>
      <c r="C27" s="54">
        <v>0.25</v>
      </c>
      <c r="D27" s="54">
        <v>0.4</v>
      </c>
      <c r="E27" s="147" t="s">
        <v>421</v>
      </c>
      <c r="F27" s="147" t="s">
        <v>421</v>
      </c>
      <c r="G27" s="147">
        <v>0</v>
      </c>
      <c r="H27" s="59"/>
      <c r="I27" s="147" t="s">
        <v>421</v>
      </c>
      <c r="J27" s="147" t="s">
        <v>421</v>
      </c>
      <c r="K27" s="147">
        <v>0</v>
      </c>
      <c r="L27" s="147" t="s">
        <v>421</v>
      </c>
      <c r="M27" s="147" t="s">
        <v>421</v>
      </c>
      <c r="N27" s="147">
        <v>0</v>
      </c>
      <c r="O27" s="147">
        <v>0</v>
      </c>
      <c r="P27" s="147">
        <v>0</v>
      </c>
      <c r="Q27" s="147">
        <v>0</v>
      </c>
      <c r="R27" s="147">
        <v>0</v>
      </c>
      <c r="S27" s="147">
        <v>0</v>
      </c>
      <c r="T27" s="54">
        <v>0.25</v>
      </c>
      <c r="U27" s="54">
        <v>0.4</v>
      </c>
    </row>
    <row r="28" spans="1:24" x14ac:dyDescent="0.25">
      <c r="A28" s="57" t="s">
        <v>162</v>
      </c>
      <c r="B28" s="42" t="s">
        <v>161</v>
      </c>
      <c r="C28" s="147" t="s">
        <v>421</v>
      </c>
      <c r="D28" s="147" t="s">
        <v>421</v>
      </c>
      <c r="E28" s="147">
        <v>0</v>
      </c>
      <c r="F28" s="147" t="s">
        <v>421</v>
      </c>
      <c r="G28" s="147">
        <v>0</v>
      </c>
      <c r="H28" s="42"/>
      <c r="I28" s="147">
        <v>0</v>
      </c>
      <c r="J28" s="147">
        <v>0</v>
      </c>
      <c r="K28" s="147">
        <v>0</v>
      </c>
      <c r="L28" s="147">
        <v>0</v>
      </c>
      <c r="M28" s="147">
        <v>0</v>
      </c>
      <c r="N28" s="147">
        <v>0</v>
      </c>
      <c r="O28" s="147">
        <v>0</v>
      </c>
      <c r="P28" s="147">
        <v>0</v>
      </c>
      <c r="Q28" s="147">
        <v>0</v>
      </c>
      <c r="R28" s="147">
        <v>0</v>
      </c>
      <c r="S28" s="147">
        <v>0</v>
      </c>
      <c r="T28" s="147">
        <v>0</v>
      </c>
      <c r="U28" s="54" t="s">
        <v>421</v>
      </c>
    </row>
    <row r="29" spans="1:24" x14ac:dyDescent="0.25">
      <c r="A29" s="57" t="s">
        <v>160</v>
      </c>
      <c r="B29" s="61" t="s">
        <v>159</v>
      </c>
      <c r="C29" s="147" t="s">
        <v>421</v>
      </c>
      <c r="D29" s="147" t="s">
        <v>421</v>
      </c>
      <c r="E29" s="147" t="s">
        <v>421</v>
      </c>
      <c r="F29" s="147" t="s">
        <v>421</v>
      </c>
      <c r="G29" s="147">
        <v>0</v>
      </c>
      <c r="H29" s="42"/>
      <c r="I29" s="147">
        <v>0</v>
      </c>
      <c r="J29" s="147">
        <v>0</v>
      </c>
      <c r="K29" s="147">
        <v>0</v>
      </c>
      <c r="L29" s="147">
        <v>0</v>
      </c>
      <c r="M29" s="147">
        <v>0</v>
      </c>
      <c r="N29" s="147">
        <v>0</v>
      </c>
      <c r="O29" s="147">
        <v>0</v>
      </c>
      <c r="P29" s="147">
        <v>0</v>
      </c>
      <c r="Q29" s="147">
        <v>0</v>
      </c>
      <c r="R29" s="147">
        <v>0</v>
      </c>
      <c r="S29" s="147">
        <v>0</v>
      </c>
      <c r="T29" s="147">
        <v>0</v>
      </c>
      <c r="U29" s="54" t="s">
        <v>421</v>
      </c>
    </row>
    <row r="30" spans="1:24" ht="47.25" x14ac:dyDescent="0.25">
      <c r="A30" s="60" t="s">
        <v>63</v>
      </c>
      <c r="B30" s="59" t="s">
        <v>158</v>
      </c>
      <c r="C30" s="160">
        <v>0.21</v>
      </c>
      <c r="D30" s="160">
        <v>0.33400000000000002</v>
      </c>
      <c r="E30" s="147"/>
      <c r="F30" s="147"/>
      <c r="G30" s="147">
        <v>0</v>
      </c>
      <c r="H30" s="42"/>
      <c r="I30" s="147">
        <v>0</v>
      </c>
      <c r="J30" s="147">
        <v>0</v>
      </c>
      <c r="K30" s="147">
        <v>0</v>
      </c>
      <c r="L30" s="147">
        <v>0</v>
      </c>
      <c r="M30" s="147">
        <v>0</v>
      </c>
      <c r="N30" s="147">
        <v>0</v>
      </c>
      <c r="O30" s="147">
        <v>0</v>
      </c>
      <c r="P30" s="147">
        <v>0</v>
      </c>
      <c r="Q30" s="147">
        <v>0</v>
      </c>
      <c r="R30" s="147">
        <v>0</v>
      </c>
      <c r="S30" s="147">
        <v>0</v>
      </c>
      <c r="T30" s="160">
        <v>0.21</v>
      </c>
      <c r="U30" s="54">
        <v>0.33400000000000002</v>
      </c>
    </row>
    <row r="31" spans="1:24" x14ac:dyDescent="0.25">
      <c r="A31" s="60" t="s">
        <v>157</v>
      </c>
      <c r="B31" s="42" t="s">
        <v>156</v>
      </c>
      <c r="C31" s="147" t="s">
        <v>421</v>
      </c>
      <c r="D31" s="147" t="s">
        <v>421</v>
      </c>
      <c r="E31" s="147" t="s">
        <v>421</v>
      </c>
      <c r="F31" s="147" t="s">
        <v>421</v>
      </c>
      <c r="G31" s="147">
        <v>0</v>
      </c>
      <c r="H31" s="42"/>
      <c r="I31" s="147">
        <v>0</v>
      </c>
      <c r="J31" s="147">
        <v>0</v>
      </c>
      <c r="K31" s="147">
        <v>0</v>
      </c>
      <c r="L31" s="147">
        <v>0</v>
      </c>
      <c r="M31" s="147">
        <v>0</v>
      </c>
      <c r="N31" s="147">
        <v>0</v>
      </c>
      <c r="O31" s="147">
        <v>0</v>
      </c>
      <c r="P31" s="147">
        <v>0</v>
      </c>
      <c r="Q31" s="147">
        <v>0</v>
      </c>
      <c r="R31" s="147">
        <v>0</v>
      </c>
      <c r="S31" s="147">
        <v>0</v>
      </c>
      <c r="T31" s="147">
        <v>0</v>
      </c>
      <c r="U31" s="54" t="s">
        <v>421</v>
      </c>
    </row>
    <row r="32" spans="1:24" ht="31.5" x14ac:dyDescent="0.25">
      <c r="A32" s="60" t="s">
        <v>155</v>
      </c>
      <c r="B32" s="42" t="s">
        <v>154</v>
      </c>
      <c r="C32" s="160">
        <v>0.21</v>
      </c>
      <c r="D32" s="160">
        <v>0.33400000000000002</v>
      </c>
      <c r="E32" s="147"/>
      <c r="F32" s="147"/>
      <c r="G32" s="147">
        <v>0</v>
      </c>
      <c r="H32" s="42"/>
      <c r="I32" s="147">
        <v>0</v>
      </c>
      <c r="J32" s="147">
        <v>0</v>
      </c>
      <c r="K32" s="147">
        <v>0</v>
      </c>
      <c r="L32" s="147">
        <v>0</v>
      </c>
      <c r="M32" s="147">
        <v>0</v>
      </c>
      <c r="N32" s="147">
        <v>0</v>
      </c>
      <c r="O32" s="147">
        <v>0</v>
      </c>
      <c r="P32" s="147">
        <v>0</v>
      </c>
      <c r="Q32" s="147">
        <v>0</v>
      </c>
      <c r="R32" s="147">
        <v>0</v>
      </c>
      <c r="S32" s="147">
        <v>0</v>
      </c>
      <c r="T32" s="160">
        <v>0.21</v>
      </c>
      <c r="U32" s="54">
        <v>0.33400000000000002</v>
      </c>
    </row>
    <row r="33" spans="1:21" x14ac:dyDescent="0.25">
      <c r="A33" s="60" t="s">
        <v>153</v>
      </c>
      <c r="B33" s="42" t="s">
        <v>152</v>
      </c>
      <c r="C33" s="147" t="s">
        <v>421</v>
      </c>
      <c r="D33" s="147" t="s">
        <v>421</v>
      </c>
      <c r="E33" s="147" t="s">
        <v>421</v>
      </c>
      <c r="F33" s="147" t="s">
        <v>421</v>
      </c>
      <c r="G33" s="147">
        <v>0</v>
      </c>
      <c r="H33" s="42"/>
      <c r="I33" s="147">
        <v>0</v>
      </c>
      <c r="J33" s="147">
        <v>0</v>
      </c>
      <c r="K33" s="147">
        <v>0</v>
      </c>
      <c r="L33" s="147">
        <v>0</v>
      </c>
      <c r="M33" s="147">
        <v>0</v>
      </c>
      <c r="N33" s="147">
        <v>0</v>
      </c>
      <c r="O33" s="147">
        <v>0</v>
      </c>
      <c r="P33" s="147">
        <v>0</v>
      </c>
      <c r="Q33" s="147">
        <v>0</v>
      </c>
      <c r="R33" s="147">
        <v>0</v>
      </c>
      <c r="S33" s="147">
        <v>0</v>
      </c>
      <c r="T33" s="147">
        <v>0</v>
      </c>
      <c r="U33" s="54" t="s">
        <v>421</v>
      </c>
    </row>
    <row r="34" spans="1:21" x14ac:dyDescent="0.25">
      <c r="A34" s="60" t="s">
        <v>151</v>
      </c>
      <c r="B34" s="42" t="s">
        <v>150</v>
      </c>
      <c r="C34" s="147" t="s">
        <v>421</v>
      </c>
      <c r="D34" s="147" t="s">
        <v>421</v>
      </c>
      <c r="E34" s="147" t="s">
        <v>421</v>
      </c>
      <c r="F34" s="147" t="s">
        <v>421</v>
      </c>
      <c r="G34" s="147">
        <v>0</v>
      </c>
      <c r="H34" s="42"/>
      <c r="I34" s="147">
        <v>0</v>
      </c>
      <c r="J34" s="147">
        <v>0</v>
      </c>
      <c r="K34" s="147">
        <v>0</v>
      </c>
      <c r="L34" s="147">
        <v>0</v>
      </c>
      <c r="M34" s="147">
        <v>0</v>
      </c>
      <c r="N34" s="147">
        <v>0</v>
      </c>
      <c r="O34" s="147">
        <v>0</v>
      </c>
      <c r="P34" s="147">
        <v>0</v>
      </c>
      <c r="Q34" s="147">
        <v>0</v>
      </c>
      <c r="R34" s="147">
        <v>0</v>
      </c>
      <c r="S34" s="147">
        <v>0</v>
      </c>
      <c r="T34" s="147">
        <v>0</v>
      </c>
      <c r="U34" s="54" t="s">
        <v>421</v>
      </c>
    </row>
    <row r="35" spans="1:21" ht="31.5" x14ac:dyDescent="0.25">
      <c r="A35" s="60" t="s">
        <v>62</v>
      </c>
      <c r="B35" s="59" t="s">
        <v>149</v>
      </c>
      <c r="C35" s="147" t="s">
        <v>421</v>
      </c>
      <c r="D35" s="147" t="s">
        <v>421</v>
      </c>
      <c r="E35" s="147"/>
      <c r="F35" s="147"/>
      <c r="G35" s="147">
        <v>0</v>
      </c>
      <c r="H35" s="42"/>
      <c r="I35" s="147">
        <v>0</v>
      </c>
      <c r="J35" s="147">
        <v>0</v>
      </c>
      <c r="K35" s="147">
        <v>0</v>
      </c>
      <c r="L35" s="147">
        <v>0</v>
      </c>
      <c r="M35" s="147">
        <v>0</v>
      </c>
      <c r="N35" s="147">
        <v>0</v>
      </c>
      <c r="O35" s="147">
        <v>0</v>
      </c>
      <c r="P35" s="147">
        <v>0</v>
      </c>
      <c r="Q35" s="147">
        <v>0</v>
      </c>
      <c r="R35" s="147">
        <v>0</v>
      </c>
      <c r="S35" s="147">
        <v>0</v>
      </c>
      <c r="T35" s="147" t="s">
        <v>421</v>
      </c>
      <c r="U35" s="54" t="s">
        <v>421</v>
      </c>
    </row>
    <row r="36" spans="1:21" ht="31.5" x14ac:dyDescent="0.25">
      <c r="A36" s="57" t="s">
        <v>148</v>
      </c>
      <c r="B36" s="56" t="s">
        <v>147</v>
      </c>
      <c r="C36" s="147" t="s">
        <v>421</v>
      </c>
      <c r="D36" s="147" t="s">
        <v>421</v>
      </c>
      <c r="E36" s="147" t="s">
        <v>421</v>
      </c>
      <c r="F36" s="147" t="s">
        <v>421</v>
      </c>
      <c r="G36" s="147">
        <v>0</v>
      </c>
      <c r="H36" s="42"/>
      <c r="I36" s="147">
        <v>0</v>
      </c>
      <c r="J36" s="147">
        <v>0</v>
      </c>
      <c r="K36" s="147">
        <v>0</v>
      </c>
      <c r="L36" s="147">
        <v>0</v>
      </c>
      <c r="M36" s="147">
        <v>0</v>
      </c>
      <c r="N36" s="147">
        <v>0</v>
      </c>
      <c r="O36" s="147">
        <v>0</v>
      </c>
      <c r="P36" s="147">
        <v>0</v>
      </c>
      <c r="Q36" s="147">
        <v>0</v>
      </c>
      <c r="R36" s="147">
        <v>0</v>
      </c>
      <c r="S36" s="147">
        <v>0</v>
      </c>
      <c r="T36" s="147">
        <v>0</v>
      </c>
      <c r="U36" s="54" t="s">
        <v>421</v>
      </c>
    </row>
    <row r="37" spans="1:21" x14ac:dyDescent="0.25">
      <c r="A37" s="57" t="s">
        <v>146</v>
      </c>
      <c r="B37" s="56" t="s">
        <v>136</v>
      </c>
      <c r="C37" s="147" t="s">
        <v>421</v>
      </c>
      <c r="D37" s="147" t="s">
        <v>421</v>
      </c>
      <c r="E37" s="147" t="s">
        <v>421</v>
      </c>
      <c r="F37" s="147" t="s">
        <v>421</v>
      </c>
      <c r="G37" s="147">
        <v>0</v>
      </c>
      <c r="H37" s="42"/>
      <c r="I37" s="147">
        <v>0</v>
      </c>
      <c r="J37" s="147">
        <v>0</v>
      </c>
      <c r="K37" s="147">
        <v>0</v>
      </c>
      <c r="L37" s="147">
        <v>0</v>
      </c>
      <c r="M37" s="147">
        <v>0</v>
      </c>
      <c r="N37" s="147">
        <v>0</v>
      </c>
      <c r="O37" s="147">
        <v>0</v>
      </c>
      <c r="P37" s="147">
        <v>0</v>
      </c>
      <c r="Q37" s="147">
        <v>0</v>
      </c>
      <c r="R37" s="147">
        <v>0</v>
      </c>
      <c r="S37" s="147">
        <v>0</v>
      </c>
      <c r="T37" s="147">
        <v>0</v>
      </c>
      <c r="U37" s="54" t="s">
        <v>421</v>
      </c>
    </row>
    <row r="38" spans="1:21" x14ac:dyDescent="0.25">
      <c r="A38" s="57" t="s">
        <v>145</v>
      </c>
      <c r="B38" s="56" t="s">
        <v>134</v>
      </c>
      <c r="C38" s="147" t="s">
        <v>421</v>
      </c>
      <c r="D38" s="147" t="s">
        <v>421</v>
      </c>
      <c r="E38" s="147" t="s">
        <v>421</v>
      </c>
      <c r="F38" s="147" t="s">
        <v>421</v>
      </c>
      <c r="G38" s="147">
        <v>0</v>
      </c>
      <c r="H38" s="42"/>
      <c r="I38" s="147">
        <v>0</v>
      </c>
      <c r="J38" s="147">
        <v>0</v>
      </c>
      <c r="K38" s="147">
        <v>0</v>
      </c>
      <c r="L38" s="147">
        <v>0</v>
      </c>
      <c r="M38" s="147">
        <v>0</v>
      </c>
      <c r="N38" s="147">
        <v>0</v>
      </c>
      <c r="O38" s="147">
        <v>0</v>
      </c>
      <c r="P38" s="147">
        <v>0</v>
      </c>
      <c r="Q38" s="147">
        <v>0</v>
      </c>
      <c r="R38" s="147">
        <v>0</v>
      </c>
      <c r="S38" s="147">
        <v>0</v>
      </c>
      <c r="T38" s="147">
        <v>0</v>
      </c>
      <c r="U38" s="54" t="s">
        <v>421</v>
      </c>
    </row>
    <row r="39" spans="1:21" ht="31.5" x14ac:dyDescent="0.25">
      <c r="A39" s="57" t="s">
        <v>144</v>
      </c>
      <c r="B39" s="42" t="s">
        <v>132</v>
      </c>
      <c r="C39" s="147">
        <v>0.11</v>
      </c>
      <c r="D39" s="350">
        <v>0.156</v>
      </c>
      <c r="E39" s="147"/>
      <c r="F39" s="147"/>
      <c r="G39" s="147">
        <v>0</v>
      </c>
      <c r="H39" s="42"/>
      <c r="I39" s="147">
        <v>0</v>
      </c>
      <c r="J39" s="147">
        <v>0</v>
      </c>
      <c r="K39" s="147">
        <v>0</v>
      </c>
      <c r="L39" s="147">
        <v>0</v>
      </c>
      <c r="M39" s="147">
        <v>0</v>
      </c>
      <c r="N39" s="147">
        <v>0</v>
      </c>
      <c r="O39" s="147">
        <v>0</v>
      </c>
      <c r="P39" s="147">
        <v>0</v>
      </c>
      <c r="Q39" s="147">
        <v>0</v>
      </c>
      <c r="R39" s="147">
        <v>0</v>
      </c>
      <c r="S39" s="147">
        <v>0</v>
      </c>
      <c r="T39" s="147">
        <v>0.11</v>
      </c>
      <c r="U39" s="54">
        <v>0.156</v>
      </c>
    </row>
    <row r="40" spans="1:21" ht="31.5" x14ac:dyDescent="0.25">
      <c r="A40" s="57" t="s">
        <v>143</v>
      </c>
      <c r="B40" s="42" t="s">
        <v>130</v>
      </c>
      <c r="C40" s="147" t="s">
        <v>421</v>
      </c>
      <c r="D40" s="147" t="s">
        <v>421</v>
      </c>
      <c r="E40" s="147" t="s">
        <v>421</v>
      </c>
      <c r="F40" s="147" t="s">
        <v>421</v>
      </c>
      <c r="G40" s="147">
        <v>0</v>
      </c>
      <c r="H40" s="42"/>
      <c r="I40" s="147">
        <v>0</v>
      </c>
      <c r="J40" s="147">
        <v>0</v>
      </c>
      <c r="K40" s="147">
        <v>0</v>
      </c>
      <c r="L40" s="147">
        <v>0</v>
      </c>
      <c r="M40" s="147">
        <v>0</v>
      </c>
      <c r="N40" s="147">
        <v>0</v>
      </c>
      <c r="O40" s="147">
        <v>0</v>
      </c>
      <c r="P40" s="147">
        <v>0</v>
      </c>
      <c r="Q40" s="147">
        <v>0</v>
      </c>
      <c r="R40" s="147">
        <v>0</v>
      </c>
      <c r="S40" s="147">
        <v>0</v>
      </c>
      <c r="T40" s="147">
        <v>0</v>
      </c>
      <c r="U40" s="54" t="s">
        <v>421</v>
      </c>
    </row>
    <row r="41" spans="1:21" x14ac:dyDescent="0.25">
      <c r="A41" s="57" t="s">
        <v>142</v>
      </c>
      <c r="B41" s="42" t="s">
        <v>128</v>
      </c>
      <c r="C41" s="147" t="s">
        <v>421</v>
      </c>
      <c r="D41" s="147" t="s">
        <v>421</v>
      </c>
      <c r="E41" s="147" t="s">
        <v>421</v>
      </c>
      <c r="F41" s="147" t="s">
        <v>421</v>
      </c>
      <c r="G41" s="147">
        <v>0</v>
      </c>
      <c r="H41" s="42"/>
      <c r="I41" s="147">
        <v>0</v>
      </c>
      <c r="J41" s="147">
        <v>0</v>
      </c>
      <c r="K41" s="147">
        <v>0</v>
      </c>
      <c r="L41" s="147">
        <v>0</v>
      </c>
      <c r="M41" s="147">
        <v>0</v>
      </c>
      <c r="N41" s="147">
        <v>0</v>
      </c>
      <c r="O41" s="147">
        <v>0</v>
      </c>
      <c r="P41" s="147">
        <v>0</v>
      </c>
      <c r="Q41" s="147">
        <v>0</v>
      </c>
      <c r="R41" s="147">
        <v>0</v>
      </c>
      <c r="S41" s="147">
        <v>0</v>
      </c>
      <c r="T41" s="147">
        <v>0</v>
      </c>
      <c r="U41" s="54" t="s">
        <v>421</v>
      </c>
    </row>
    <row r="42" spans="1:21" ht="18.75" x14ac:dyDescent="0.25">
      <c r="A42" s="57" t="s">
        <v>141</v>
      </c>
      <c r="B42" s="56" t="s">
        <v>126</v>
      </c>
      <c r="C42" s="147" t="s">
        <v>421</v>
      </c>
      <c r="D42" s="147" t="s">
        <v>421</v>
      </c>
      <c r="E42" s="147" t="s">
        <v>421</v>
      </c>
      <c r="F42" s="147" t="s">
        <v>421</v>
      </c>
      <c r="G42" s="147">
        <v>0</v>
      </c>
      <c r="H42" s="42"/>
      <c r="I42" s="147">
        <v>0</v>
      </c>
      <c r="J42" s="147">
        <v>0</v>
      </c>
      <c r="K42" s="147">
        <v>0</v>
      </c>
      <c r="L42" s="147">
        <v>0</v>
      </c>
      <c r="M42" s="147">
        <v>0</v>
      </c>
      <c r="N42" s="147">
        <v>0</v>
      </c>
      <c r="O42" s="147">
        <v>0</v>
      </c>
      <c r="P42" s="147">
        <v>0</v>
      </c>
      <c r="Q42" s="147">
        <v>0</v>
      </c>
      <c r="R42" s="147">
        <v>0</v>
      </c>
      <c r="S42" s="147">
        <v>0</v>
      </c>
      <c r="T42" s="147">
        <v>0</v>
      </c>
      <c r="U42" s="54" t="s">
        <v>421</v>
      </c>
    </row>
    <row r="43" spans="1:21" x14ac:dyDescent="0.25">
      <c r="A43" s="60" t="s">
        <v>61</v>
      </c>
      <c r="B43" s="59" t="s">
        <v>140</v>
      </c>
      <c r="C43" s="147" t="s">
        <v>421</v>
      </c>
      <c r="D43" s="147" t="s">
        <v>421</v>
      </c>
      <c r="E43" s="147"/>
      <c r="F43" s="147"/>
      <c r="G43" s="147">
        <v>0</v>
      </c>
      <c r="H43" s="42"/>
      <c r="I43" s="147">
        <v>0</v>
      </c>
      <c r="J43" s="147">
        <v>0</v>
      </c>
      <c r="K43" s="147">
        <v>0</v>
      </c>
      <c r="L43" s="147">
        <v>0</v>
      </c>
      <c r="M43" s="147">
        <v>0</v>
      </c>
      <c r="N43" s="147">
        <v>0</v>
      </c>
      <c r="O43" s="147">
        <v>0</v>
      </c>
      <c r="P43" s="147">
        <v>0</v>
      </c>
      <c r="Q43" s="147">
        <v>0</v>
      </c>
      <c r="R43" s="147">
        <v>0</v>
      </c>
      <c r="S43" s="147">
        <v>0</v>
      </c>
      <c r="T43" s="147" t="s">
        <v>421</v>
      </c>
      <c r="U43" s="54" t="s">
        <v>421</v>
      </c>
    </row>
    <row r="44" spans="1:21" x14ac:dyDescent="0.25">
      <c r="A44" s="57" t="s">
        <v>139</v>
      </c>
      <c r="B44" s="42" t="s">
        <v>138</v>
      </c>
      <c r="C44" s="147" t="s">
        <v>421</v>
      </c>
      <c r="D44" s="147" t="s">
        <v>421</v>
      </c>
      <c r="E44" s="147" t="s">
        <v>421</v>
      </c>
      <c r="F44" s="147" t="s">
        <v>421</v>
      </c>
      <c r="G44" s="147">
        <v>0</v>
      </c>
      <c r="H44" s="42"/>
      <c r="I44" s="147">
        <v>0</v>
      </c>
      <c r="J44" s="147">
        <v>0</v>
      </c>
      <c r="K44" s="147">
        <v>0</v>
      </c>
      <c r="L44" s="147">
        <v>0</v>
      </c>
      <c r="M44" s="147">
        <v>0</v>
      </c>
      <c r="N44" s="147">
        <v>0</v>
      </c>
      <c r="O44" s="147">
        <v>0</v>
      </c>
      <c r="P44" s="147">
        <v>0</v>
      </c>
      <c r="Q44" s="147">
        <v>0</v>
      </c>
      <c r="R44" s="147">
        <v>0</v>
      </c>
      <c r="S44" s="147">
        <v>0</v>
      </c>
      <c r="T44" s="147">
        <v>0</v>
      </c>
      <c r="U44" s="54" t="s">
        <v>421</v>
      </c>
    </row>
    <row r="45" spans="1:21" x14ac:dyDescent="0.25">
      <c r="A45" s="57" t="s">
        <v>137</v>
      </c>
      <c r="B45" s="42" t="s">
        <v>136</v>
      </c>
      <c r="C45" s="147" t="s">
        <v>421</v>
      </c>
      <c r="D45" s="147" t="s">
        <v>421</v>
      </c>
      <c r="E45" s="147" t="s">
        <v>421</v>
      </c>
      <c r="F45" s="147" t="s">
        <v>421</v>
      </c>
      <c r="G45" s="147">
        <v>0</v>
      </c>
      <c r="H45" s="42"/>
      <c r="I45" s="147">
        <v>0</v>
      </c>
      <c r="J45" s="147">
        <v>0</v>
      </c>
      <c r="K45" s="147">
        <v>0</v>
      </c>
      <c r="L45" s="147">
        <v>0</v>
      </c>
      <c r="M45" s="147">
        <v>0</v>
      </c>
      <c r="N45" s="147">
        <v>0</v>
      </c>
      <c r="O45" s="147">
        <v>0</v>
      </c>
      <c r="P45" s="147">
        <v>0</v>
      </c>
      <c r="Q45" s="147">
        <v>0</v>
      </c>
      <c r="R45" s="147">
        <v>0</v>
      </c>
      <c r="S45" s="147">
        <v>0</v>
      </c>
      <c r="T45" s="147">
        <v>0</v>
      </c>
      <c r="U45" s="54" t="s">
        <v>421</v>
      </c>
    </row>
    <row r="46" spans="1:21" x14ac:dyDescent="0.25">
      <c r="A46" s="57" t="s">
        <v>135</v>
      </c>
      <c r="B46" s="42" t="s">
        <v>134</v>
      </c>
      <c r="C46" s="147" t="s">
        <v>421</v>
      </c>
      <c r="D46" s="147" t="s">
        <v>421</v>
      </c>
      <c r="E46" s="147" t="s">
        <v>421</v>
      </c>
      <c r="F46" s="147" t="s">
        <v>421</v>
      </c>
      <c r="G46" s="147">
        <v>0</v>
      </c>
      <c r="H46" s="42"/>
      <c r="I46" s="147">
        <v>0</v>
      </c>
      <c r="J46" s="147">
        <v>0</v>
      </c>
      <c r="K46" s="147">
        <v>0</v>
      </c>
      <c r="L46" s="147">
        <v>0</v>
      </c>
      <c r="M46" s="147">
        <v>0</v>
      </c>
      <c r="N46" s="147">
        <v>0</v>
      </c>
      <c r="O46" s="147">
        <v>0</v>
      </c>
      <c r="P46" s="147">
        <v>0</v>
      </c>
      <c r="Q46" s="147">
        <v>0</v>
      </c>
      <c r="R46" s="147">
        <v>0</v>
      </c>
      <c r="S46" s="147">
        <v>0</v>
      </c>
      <c r="T46" s="147">
        <v>0</v>
      </c>
      <c r="U46" s="54" t="s">
        <v>421</v>
      </c>
    </row>
    <row r="47" spans="1:21" ht="31.5" x14ac:dyDescent="0.25">
      <c r="A47" s="57" t="s">
        <v>133</v>
      </c>
      <c r="B47" s="42" t="s">
        <v>132</v>
      </c>
      <c r="C47" s="147">
        <v>0.11</v>
      </c>
      <c r="D47" s="350">
        <v>0.156</v>
      </c>
      <c r="E47" s="147"/>
      <c r="F47" s="147"/>
      <c r="G47" s="147">
        <v>0</v>
      </c>
      <c r="H47" s="42"/>
      <c r="I47" s="147">
        <v>0</v>
      </c>
      <c r="J47" s="147">
        <v>0</v>
      </c>
      <c r="K47" s="147">
        <v>0</v>
      </c>
      <c r="L47" s="147">
        <v>0</v>
      </c>
      <c r="M47" s="147">
        <v>0</v>
      </c>
      <c r="N47" s="147">
        <v>0</v>
      </c>
      <c r="O47" s="147">
        <v>0</v>
      </c>
      <c r="P47" s="147">
        <v>0</v>
      </c>
      <c r="Q47" s="147">
        <v>0</v>
      </c>
      <c r="R47" s="147">
        <v>0</v>
      </c>
      <c r="S47" s="147">
        <v>0</v>
      </c>
      <c r="T47" s="147">
        <v>0.11</v>
      </c>
      <c r="U47" s="54">
        <v>0.156</v>
      </c>
    </row>
    <row r="48" spans="1:21" ht="31.5" x14ac:dyDescent="0.25">
      <c r="A48" s="57" t="s">
        <v>131</v>
      </c>
      <c r="B48" s="42" t="s">
        <v>130</v>
      </c>
      <c r="C48" s="147" t="s">
        <v>421</v>
      </c>
      <c r="D48" s="147" t="s">
        <v>421</v>
      </c>
      <c r="E48" s="147" t="s">
        <v>421</v>
      </c>
      <c r="F48" s="147" t="s">
        <v>421</v>
      </c>
      <c r="G48" s="147">
        <v>0</v>
      </c>
      <c r="H48" s="42"/>
      <c r="I48" s="147">
        <v>0</v>
      </c>
      <c r="J48" s="147">
        <v>0</v>
      </c>
      <c r="K48" s="147">
        <v>0</v>
      </c>
      <c r="L48" s="147">
        <v>0</v>
      </c>
      <c r="M48" s="147">
        <v>0</v>
      </c>
      <c r="N48" s="147">
        <v>0</v>
      </c>
      <c r="O48" s="147">
        <v>0</v>
      </c>
      <c r="P48" s="147">
        <v>0</v>
      </c>
      <c r="Q48" s="147">
        <v>0</v>
      </c>
      <c r="R48" s="147">
        <v>0</v>
      </c>
      <c r="S48" s="147">
        <v>0</v>
      </c>
      <c r="T48" s="147">
        <v>0</v>
      </c>
      <c r="U48" s="54" t="s">
        <v>421</v>
      </c>
    </row>
    <row r="49" spans="1:21" x14ac:dyDescent="0.25">
      <c r="A49" s="57" t="s">
        <v>129</v>
      </c>
      <c r="B49" s="42" t="s">
        <v>128</v>
      </c>
      <c r="C49" s="147" t="s">
        <v>421</v>
      </c>
      <c r="D49" s="147" t="s">
        <v>421</v>
      </c>
      <c r="E49" s="147" t="s">
        <v>421</v>
      </c>
      <c r="F49" s="147" t="s">
        <v>421</v>
      </c>
      <c r="G49" s="147">
        <v>0</v>
      </c>
      <c r="H49" s="42"/>
      <c r="I49" s="147">
        <v>0</v>
      </c>
      <c r="J49" s="147">
        <v>0</v>
      </c>
      <c r="K49" s="147">
        <v>0</v>
      </c>
      <c r="L49" s="147">
        <v>0</v>
      </c>
      <c r="M49" s="147">
        <v>0</v>
      </c>
      <c r="N49" s="147">
        <v>0</v>
      </c>
      <c r="O49" s="147">
        <v>0</v>
      </c>
      <c r="P49" s="147">
        <v>0</v>
      </c>
      <c r="Q49" s="147">
        <v>0</v>
      </c>
      <c r="R49" s="147">
        <v>0</v>
      </c>
      <c r="S49" s="147">
        <v>0</v>
      </c>
      <c r="T49" s="147">
        <v>0</v>
      </c>
      <c r="U49" s="54" t="s">
        <v>421</v>
      </c>
    </row>
    <row r="50" spans="1:21" ht="18.75" x14ac:dyDescent="0.25">
      <c r="A50" s="57" t="s">
        <v>127</v>
      </c>
      <c r="B50" s="56" t="s">
        <v>126</v>
      </c>
      <c r="C50" s="147" t="s">
        <v>421</v>
      </c>
      <c r="D50" s="147" t="s">
        <v>421</v>
      </c>
      <c r="E50" s="147" t="s">
        <v>421</v>
      </c>
      <c r="F50" s="147" t="s">
        <v>421</v>
      </c>
      <c r="G50" s="147">
        <v>0</v>
      </c>
      <c r="H50" s="42"/>
      <c r="I50" s="147">
        <v>0</v>
      </c>
      <c r="J50" s="147">
        <v>0</v>
      </c>
      <c r="K50" s="147">
        <v>0</v>
      </c>
      <c r="L50" s="147">
        <v>0</v>
      </c>
      <c r="M50" s="147">
        <v>0</v>
      </c>
      <c r="N50" s="147">
        <v>0</v>
      </c>
      <c r="O50" s="147">
        <v>0</v>
      </c>
      <c r="P50" s="147">
        <v>0</v>
      </c>
      <c r="Q50" s="147">
        <v>0</v>
      </c>
      <c r="R50" s="147">
        <v>0</v>
      </c>
      <c r="S50" s="147">
        <v>0</v>
      </c>
      <c r="T50" s="147">
        <v>0</v>
      </c>
      <c r="U50" s="54" t="s">
        <v>421</v>
      </c>
    </row>
    <row r="51" spans="1:21" ht="35.25" customHeight="1" x14ac:dyDescent="0.25">
      <c r="A51" s="60" t="s">
        <v>59</v>
      </c>
      <c r="B51" s="59" t="s">
        <v>125</v>
      </c>
      <c r="C51" s="147" t="s">
        <v>421</v>
      </c>
      <c r="D51" s="147" t="s">
        <v>421</v>
      </c>
      <c r="E51" s="147" t="s">
        <v>421</v>
      </c>
      <c r="F51" s="147" t="s">
        <v>421</v>
      </c>
      <c r="G51" s="147">
        <v>0</v>
      </c>
      <c r="H51" s="42"/>
      <c r="I51" s="147">
        <v>0</v>
      </c>
      <c r="J51" s="147">
        <v>0</v>
      </c>
      <c r="K51" s="147">
        <v>0</v>
      </c>
      <c r="L51" s="147">
        <v>0</v>
      </c>
      <c r="M51" s="147">
        <v>0</v>
      </c>
      <c r="N51" s="147">
        <v>0</v>
      </c>
      <c r="O51" s="147">
        <v>0</v>
      </c>
      <c r="P51" s="147">
        <v>0</v>
      </c>
      <c r="Q51" s="147">
        <v>0</v>
      </c>
      <c r="R51" s="147">
        <v>0</v>
      </c>
      <c r="S51" s="147">
        <v>0</v>
      </c>
      <c r="T51" s="147">
        <v>0</v>
      </c>
      <c r="U51" s="54" t="s">
        <v>421</v>
      </c>
    </row>
    <row r="52" spans="1:21" x14ac:dyDescent="0.25">
      <c r="A52" s="57" t="s">
        <v>124</v>
      </c>
      <c r="B52" s="42" t="s">
        <v>123</v>
      </c>
      <c r="C52" s="160">
        <v>0.21</v>
      </c>
      <c r="D52" s="160">
        <v>0.33400000000000002</v>
      </c>
      <c r="E52" s="147"/>
      <c r="F52" s="147"/>
      <c r="G52" s="147">
        <v>0</v>
      </c>
      <c r="H52" s="42"/>
      <c r="I52" s="147">
        <v>0</v>
      </c>
      <c r="J52" s="147">
        <v>0</v>
      </c>
      <c r="K52" s="147">
        <v>0</v>
      </c>
      <c r="L52" s="147">
        <v>0</v>
      </c>
      <c r="M52" s="147">
        <v>0</v>
      </c>
      <c r="N52" s="147">
        <v>0</v>
      </c>
      <c r="O52" s="147">
        <v>0</v>
      </c>
      <c r="P52" s="147">
        <v>0</v>
      </c>
      <c r="Q52" s="147">
        <v>0</v>
      </c>
      <c r="R52" s="147">
        <v>0</v>
      </c>
      <c r="S52" s="147">
        <v>0</v>
      </c>
      <c r="T52" s="160">
        <v>0.21</v>
      </c>
      <c r="U52" s="54">
        <v>0.33400000000000002</v>
      </c>
    </row>
    <row r="53" spans="1:21" x14ac:dyDescent="0.25">
      <c r="A53" s="57" t="s">
        <v>122</v>
      </c>
      <c r="B53" s="42" t="s">
        <v>116</v>
      </c>
      <c r="C53" s="147" t="s">
        <v>421</v>
      </c>
      <c r="D53" s="147" t="s">
        <v>421</v>
      </c>
      <c r="E53" s="147" t="s">
        <v>421</v>
      </c>
      <c r="F53" s="147" t="s">
        <v>421</v>
      </c>
      <c r="G53" s="147">
        <v>0</v>
      </c>
      <c r="H53" s="42"/>
      <c r="I53" s="147">
        <v>0</v>
      </c>
      <c r="J53" s="147">
        <v>0</v>
      </c>
      <c r="K53" s="147">
        <v>0</v>
      </c>
      <c r="L53" s="147">
        <v>0</v>
      </c>
      <c r="M53" s="147">
        <v>0</v>
      </c>
      <c r="N53" s="147">
        <v>0</v>
      </c>
      <c r="O53" s="147">
        <v>0</v>
      </c>
      <c r="P53" s="147">
        <v>0</v>
      </c>
      <c r="Q53" s="147">
        <v>0</v>
      </c>
      <c r="R53" s="147">
        <v>0</v>
      </c>
      <c r="S53" s="147">
        <v>0</v>
      </c>
      <c r="T53" s="147">
        <v>0</v>
      </c>
      <c r="U53" s="54" t="s">
        <v>421</v>
      </c>
    </row>
    <row r="54" spans="1:21" x14ac:dyDescent="0.25">
      <c r="A54" s="57" t="s">
        <v>121</v>
      </c>
      <c r="B54" s="56" t="s">
        <v>115</v>
      </c>
      <c r="C54" s="147" t="s">
        <v>421</v>
      </c>
      <c r="D54" s="147" t="s">
        <v>421</v>
      </c>
      <c r="E54" s="147" t="s">
        <v>421</v>
      </c>
      <c r="F54" s="147" t="s">
        <v>421</v>
      </c>
      <c r="G54" s="147">
        <v>0</v>
      </c>
      <c r="H54" s="42"/>
      <c r="I54" s="147">
        <v>0</v>
      </c>
      <c r="J54" s="147">
        <v>0</v>
      </c>
      <c r="K54" s="147">
        <v>0</v>
      </c>
      <c r="L54" s="147">
        <v>0</v>
      </c>
      <c r="M54" s="147">
        <v>0</v>
      </c>
      <c r="N54" s="147">
        <v>0</v>
      </c>
      <c r="O54" s="147">
        <v>0</v>
      </c>
      <c r="P54" s="147">
        <v>0</v>
      </c>
      <c r="Q54" s="147">
        <v>0</v>
      </c>
      <c r="R54" s="147">
        <v>0</v>
      </c>
      <c r="S54" s="147">
        <v>0</v>
      </c>
      <c r="T54" s="147">
        <v>0</v>
      </c>
      <c r="U54" s="54" t="s">
        <v>421</v>
      </c>
    </row>
    <row r="55" spans="1:21" x14ac:dyDescent="0.25">
      <c r="A55" s="57" t="s">
        <v>120</v>
      </c>
      <c r="B55" s="56" t="s">
        <v>114</v>
      </c>
      <c r="C55" s="147" t="s">
        <v>421</v>
      </c>
      <c r="D55" s="147" t="s">
        <v>421</v>
      </c>
      <c r="E55" s="147" t="s">
        <v>421</v>
      </c>
      <c r="F55" s="147" t="s">
        <v>421</v>
      </c>
      <c r="G55" s="147">
        <v>0</v>
      </c>
      <c r="H55" s="42"/>
      <c r="I55" s="147">
        <v>0</v>
      </c>
      <c r="J55" s="147">
        <v>0</v>
      </c>
      <c r="K55" s="147">
        <v>0</v>
      </c>
      <c r="L55" s="147">
        <v>0</v>
      </c>
      <c r="M55" s="147">
        <v>0</v>
      </c>
      <c r="N55" s="147">
        <v>0</v>
      </c>
      <c r="O55" s="147">
        <v>0</v>
      </c>
      <c r="P55" s="147">
        <v>0</v>
      </c>
      <c r="Q55" s="147">
        <v>0</v>
      </c>
      <c r="R55" s="147">
        <v>0</v>
      </c>
      <c r="S55" s="147">
        <v>0</v>
      </c>
      <c r="T55" s="147">
        <v>0</v>
      </c>
      <c r="U55" s="54" t="s">
        <v>421</v>
      </c>
    </row>
    <row r="56" spans="1:21" x14ac:dyDescent="0.25">
      <c r="A56" s="57" t="s">
        <v>119</v>
      </c>
      <c r="B56" s="56" t="s">
        <v>113</v>
      </c>
      <c r="C56" s="147">
        <v>0.11</v>
      </c>
      <c r="D56" s="350">
        <v>0.156</v>
      </c>
      <c r="E56" s="147"/>
      <c r="F56" s="147"/>
      <c r="G56" s="147">
        <v>0</v>
      </c>
      <c r="H56" s="42"/>
      <c r="I56" s="147">
        <v>0</v>
      </c>
      <c r="J56" s="147">
        <v>0</v>
      </c>
      <c r="K56" s="147">
        <v>0</v>
      </c>
      <c r="L56" s="147">
        <v>0</v>
      </c>
      <c r="M56" s="147">
        <v>0</v>
      </c>
      <c r="N56" s="147">
        <v>0</v>
      </c>
      <c r="O56" s="147">
        <v>0</v>
      </c>
      <c r="P56" s="147">
        <v>0</v>
      </c>
      <c r="Q56" s="147">
        <v>0</v>
      </c>
      <c r="R56" s="147">
        <v>0</v>
      </c>
      <c r="S56" s="147">
        <v>0</v>
      </c>
      <c r="T56" s="147">
        <v>0.11</v>
      </c>
      <c r="U56" s="54">
        <v>0.156</v>
      </c>
    </row>
    <row r="57" spans="1:21" ht="18.75" x14ac:dyDescent="0.25">
      <c r="A57" s="57" t="s">
        <v>118</v>
      </c>
      <c r="B57" s="56" t="s">
        <v>112</v>
      </c>
      <c r="C57" s="147" t="s">
        <v>421</v>
      </c>
      <c r="D57" s="147" t="s">
        <v>421</v>
      </c>
      <c r="E57" s="147" t="s">
        <v>421</v>
      </c>
      <c r="F57" s="147" t="s">
        <v>421</v>
      </c>
      <c r="G57" s="147">
        <v>0</v>
      </c>
      <c r="H57" s="42"/>
      <c r="I57" s="147">
        <v>0</v>
      </c>
      <c r="J57" s="147">
        <v>0</v>
      </c>
      <c r="K57" s="147">
        <v>0</v>
      </c>
      <c r="L57" s="147">
        <v>0</v>
      </c>
      <c r="M57" s="147">
        <v>0</v>
      </c>
      <c r="N57" s="147">
        <v>0</v>
      </c>
      <c r="O57" s="147">
        <v>0</v>
      </c>
      <c r="P57" s="147">
        <v>0</v>
      </c>
      <c r="Q57" s="147">
        <v>0</v>
      </c>
      <c r="R57" s="147">
        <v>0</v>
      </c>
      <c r="S57" s="147">
        <v>0</v>
      </c>
      <c r="T57" s="147">
        <v>0</v>
      </c>
      <c r="U57" s="54" t="s">
        <v>421</v>
      </c>
    </row>
    <row r="58" spans="1:21" ht="36.75" customHeight="1" x14ac:dyDescent="0.25">
      <c r="A58" s="60" t="s">
        <v>58</v>
      </c>
      <c r="B58" s="75" t="s">
        <v>217</v>
      </c>
      <c r="C58" s="147" t="s">
        <v>421</v>
      </c>
      <c r="D58" s="147" t="s">
        <v>421</v>
      </c>
      <c r="E58" s="147" t="s">
        <v>421</v>
      </c>
      <c r="F58" s="147" t="s">
        <v>421</v>
      </c>
      <c r="G58" s="147">
        <v>0</v>
      </c>
      <c r="H58" s="42"/>
      <c r="I58" s="147">
        <v>0</v>
      </c>
      <c r="J58" s="147">
        <v>0</v>
      </c>
      <c r="K58" s="147">
        <v>0</v>
      </c>
      <c r="L58" s="147">
        <v>0</v>
      </c>
      <c r="M58" s="147">
        <v>0</v>
      </c>
      <c r="N58" s="147">
        <v>0</v>
      </c>
      <c r="O58" s="147">
        <v>0</v>
      </c>
      <c r="P58" s="147">
        <v>0</v>
      </c>
      <c r="Q58" s="147">
        <v>0</v>
      </c>
      <c r="R58" s="147">
        <v>0</v>
      </c>
      <c r="S58" s="147">
        <v>0</v>
      </c>
      <c r="T58" s="147">
        <v>0</v>
      </c>
      <c r="U58" s="54" t="s">
        <v>421</v>
      </c>
    </row>
    <row r="59" spans="1:21" x14ac:dyDescent="0.25">
      <c r="A59" s="60" t="s">
        <v>56</v>
      </c>
      <c r="B59" s="59" t="s">
        <v>117</v>
      </c>
      <c r="C59" s="147" t="s">
        <v>421</v>
      </c>
      <c r="D59" s="147" t="s">
        <v>421</v>
      </c>
      <c r="E59" s="147" t="s">
        <v>421</v>
      </c>
      <c r="F59" s="147" t="s">
        <v>421</v>
      </c>
      <c r="G59" s="147">
        <v>0</v>
      </c>
      <c r="H59" s="42"/>
      <c r="I59" s="147">
        <v>0</v>
      </c>
      <c r="J59" s="147">
        <v>0</v>
      </c>
      <c r="K59" s="147">
        <v>0</v>
      </c>
      <c r="L59" s="147">
        <v>0</v>
      </c>
      <c r="M59" s="147">
        <v>0</v>
      </c>
      <c r="N59" s="147">
        <v>0</v>
      </c>
      <c r="O59" s="147">
        <v>0</v>
      </c>
      <c r="P59" s="147">
        <v>0</v>
      </c>
      <c r="Q59" s="147">
        <v>0</v>
      </c>
      <c r="R59" s="147">
        <v>0</v>
      </c>
      <c r="S59" s="147">
        <v>0</v>
      </c>
      <c r="T59" s="147">
        <v>0</v>
      </c>
      <c r="U59" s="54" t="s">
        <v>421</v>
      </c>
    </row>
    <row r="60" spans="1:21" x14ac:dyDescent="0.25">
      <c r="A60" s="57" t="s">
        <v>211</v>
      </c>
      <c r="B60" s="58" t="s">
        <v>138</v>
      </c>
      <c r="C60" s="147" t="s">
        <v>421</v>
      </c>
      <c r="D60" s="147" t="s">
        <v>421</v>
      </c>
      <c r="E60" s="147" t="s">
        <v>421</v>
      </c>
      <c r="F60" s="147" t="s">
        <v>421</v>
      </c>
      <c r="G60" s="147">
        <v>0</v>
      </c>
      <c r="H60" s="42"/>
      <c r="I60" s="147">
        <v>0</v>
      </c>
      <c r="J60" s="147">
        <v>0</v>
      </c>
      <c r="K60" s="147">
        <v>0</v>
      </c>
      <c r="L60" s="147">
        <v>0</v>
      </c>
      <c r="M60" s="147">
        <v>0</v>
      </c>
      <c r="N60" s="147">
        <v>0</v>
      </c>
      <c r="O60" s="147">
        <v>0</v>
      </c>
      <c r="P60" s="147">
        <v>0</v>
      </c>
      <c r="Q60" s="147">
        <v>0</v>
      </c>
      <c r="R60" s="147">
        <v>0</v>
      </c>
      <c r="S60" s="147">
        <v>0</v>
      </c>
      <c r="T60" s="147">
        <v>0</v>
      </c>
      <c r="U60" s="54" t="s">
        <v>421</v>
      </c>
    </row>
    <row r="61" spans="1:21" x14ac:dyDescent="0.25">
      <c r="A61" s="57" t="s">
        <v>212</v>
      </c>
      <c r="B61" s="58" t="s">
        <v>136</v>
      </c>
      <c r="C61" s="147" t="s">
        <v>421</v>
      </c>
      <c r="D61" s="147" t="s">
        <v>421</v>
      </c>
      <c r="E61" s="147" t="s">
        <v>421</v>
      </c>
      <c r="F61" s="147" t="s">
        <v>421</v>
      </c>
      <c r="G61" s="147">
        <v>0</v>
      </c>
      <c r="H61" s="42"/>
      <c r="I61" s="147">
        <v>0</v>
      </c>
      <c r="J61" s="147">
        <v>0</v>
      </c>
      <c r="K61" s="147">
        <v>0</v>
      </c>
      <c r="L61" s="147">
        <v>0</v>
      </c>
      <c r="M61" s="147">
        <v>0</v>
      </c>
      <c r="N61" s="147">
        <v>0</v>
      </c>
      <c r="O61" s="147">
        <v>0</v>
      </c>
      <c r="P61" s="147">
        <v>0</v>
      </c>
      <c r="Q61" s="147">
        <v>0</v>
      </c>
      <c r="R61" s="147">
        <v>0</v>
      </c>
      <c r="S61" s="147">
        <v>0</v>
      </c>
      <c r="T61" s="147">
        <v>0</v>
      </c>
      <c r="U61" s="54" t="s">
        <v>421</v>
      </c>
    </row>
    <row r="62" spans="1:21" x14ac:dyDescent="0.25">
      <c r="A62" s="57" t="s">
        <v>213</v>
      </c>
      <c r="B62" s="58" t="s">
        <v>134</v>
      </c>
      <c r="C62" s="147" t="s">
        <v>421</v>
      </c>
      <c r="D62" s="147" t="s">
        <v>421</v>
      </c>
      <c r="E62" s="147" t="s">
        <v>421</v>
      </c>
      <c r="F62" s="147" t="s">
        <v>421</v>
      </c>
      <c r="G62" s="147">
        <v>0</v>
      </c>
      <c r="H62" s="42"/>
      <c r="I62" s="147">
        <v>0</v>
      </c>
      <c r="J62" s="147">
        <v>0</v>
      </c>
      <c r="K62" s="147">
        <v>0</v>
      </c>
      <c r="L62" s="147">
        <v>0</v>
      </c>
      <c r="M62" s="147">
        <v>0</v>
      </c>
      <c r="N62" s="147">
        <v>0</v>
      </c>
      <c r="O62" s="147">
        <v>0</v>
      </c>
      <c r="P62" s="147">
        <v>0</v>
      </c>
      <c r="Q62" s="147">
        <v>0</v>
      </c>
      <c r="R62" s="147">
        <v>0</v>
      </c>
      <c r="S62" s="147">
        <v>0</v>
      </c>
      <c r="T62" s="147">
        <v>0</v>
      </c>
      <c r="U62" s="54" t="s">
        <v>421</v>
      </c>
    </row>
    <row r="63" spans="1:21" x14ac:dyDescent="0.25">
      <c r="A63" s="57" t="s">
        <v>214</v>
      </c>
      <c r="B63" s="58" t="s">
        <v>216</v>
      </c>
      <c r="C63" s="147">
        <v>0.11</v>
      </c>
      <c r="D63" s="350">
        <v>0.156</v>
      </c>
      <c r="E63" s="147"/>
      <c r="F63" s="147"/>
      <c r="G63" s="147">
        <v>0</v>
      </c>
      <c r="H63" s="42"/>
      <c r="I63" s="147">
        <v>0</v>
      </c>
      <c r="J63" s="147">
        <v>0</v>
      </c>
      <c r="K63" s="147">
        <v>0</v>
      </c>
      <c r="L63" s="147">
        <v>0</v>
      </c>
      <c r="M63" s="147">
        <v>0</v>
      </c>
      <c r="N63" s="147">
        <v>0</v>
      </c>
      <c r="O63" s="147">
        <v>0</v>
      </c>
      <c r="P63" s="147">
        <v>0</v>
      </c>
      <c r="Q63" s="147">
        <v>0</v>
      </c>
      <c r="R63" s="147">
        <v>0</v>
      </c>
      <c r="S63" s="147">
        <v>0</v>
      </c>
      <c r="T63" s="147">
        <v>0.11</v>
      </c>
      <c r="U63" s="54">
        <v>0.156</v>
      </c>
    </row>
    <row r="64" spans="1:21" ht="18.75" x14ac:dyDescent="0.25">
      <c r="A64" s="57" t="s">
        <v>215</v>
      </c>
      <c r="B64" s="56" t="s">
        <v>112</v>
      </c>
      <c r="C64" s="147" t="s">
        <v>421</v>
      </c>
      <c r="D64" s="147" t="s">
        <v>421</v>
      </c>
      <c r="E64" s="147" t="s">
        <v>421</v>
      </c>
      <c r="F64" s="147" t="s">
        <v>421</v>
      </c>
      <c r="G64" s="147">
        <v>0</v>
      </c>
      <c r="H64" s="42"/>
      <c r="I64" s="147">
        <v>0</v>
      </c>
      <c r="J64" s="147">
        <v>0</v>
      </c>
      <c r="K64" s="147">
        <v>0</v>
      </c>
      <c r="L64" s="147">
        <v>0</v>
      </c>
      <c r="M64" s="147">
        <v>0</v>
      </c>
      <c r="N64" s="147">
        <v>0</v>
      </c>
      <c r="O64" s="147">
        <v>0</v>
      </c>
      <c r="P64" s="147">
        <v>0</v>
      </c>
      <c r="Q64" s="147">
        <v>0</v>
      </c>
      <c r="R64" s="147">
        <v>0</v>
      </c>
      <c r="S64" s="147">
        <v>0</v>
      </c>
      <c r="T64" s="147">
        <v>0</v>
      </c>
      <c r="U64" s="54" t="s">
        <v>421</v>
      </c>
    </row>
    <row r="65" spans="1:20" x14ac:dyDescent="0.25">
      <c r="A65" s="53"/>
      <c r="B65" s="48"/>
      <c r="C65" s="48"/>
      <c r="D65" s="48"/>
      <c r="E65" s="48"/>
      <c r="F65" s="48"/>
      <c r="G65" s="48"/>
      <c r="H65" s="48"/>
      <c r="I65" s="48"/>
      <c r="J65" s="48"/>
      <c r="K65" s="48"/>
      <c r="L65" s="53"/>
      <c r="M65" s="53"/>
    </row>
    <row r="66" spans="1:20" ht="54" customHeight="1" x14ac:dyDescent="0.25">
      <c r="B66" s="435"/>
      <c r="C66" s="435"/>
      <c r="D66" s="435"/>
      <c r="E66" s="435"/>
      <c r="F66" s="435"/>
      <c r="G66" s="435"/>
      <c r="H66" s="435"/>
      <c r="I66" s="435"/>
      <c r="J66" s="50"/>
      <c r="K66" s="50"/>
      <c r="L66" s="52"/>
      <c r="M66" s="52"/>
      <c r="N66" s="52"/>
      <c r="O66" s="52"/>
      <c r="P66" s="52"/>
      <c r="Q66" s="52"/>
      <c r="R66" s="52"/>
      <c r="S66" s="52"/>
      <c r="T66" s="52"/>
    </row>
    <row r="68" spans="1:20" ht="50.25" customHeight="1" x14ac:dyDescent="0.25">
      <c r="B68" s="435"/>
      <c r="C68" s="435"/>
      <c r="D68" s="435"/>
      <c r="E68" s="435"/>
      <c r="F68" s="435"/>
      <c r="G68" s="435"/>
      <c r="H68" s="435"/>
      <c r="I68" s="435"/>
      <c r="J68" s="50"/>
      <c r="K68" s="50"/>
    </row>
    <row r="70" spans="1:20" ht="36.75" customHeight="1" x14ac:dyDescent="0.25">
      <c r="B70" s="435"/>
      <c r="C70" s="435"/>
      <c r="D70" s="435"/>
      <c r="E70" s="435"/>
      <c r="F70" s="435"/>
      <c r="G70" s="435"/>
      <c r="H70" s="435"/>
      <c r="I70" s="435"/>
      <c r="J70" s="50"/>
      <c r="K70" s="50"/>
    </row>
    <row r="71" spans="1:20" x14ac:dyDescent="0.25">
      <c r="N71" s="51"/>
    </row>
    <row r="72" spans="1:20" ht="51" customHeight="1" x14ac:dyDescent="0.25">
      <c r="B72" s="435"/>
      <c r="C72" s="435"/>
      <c r="D72" s="435"/>
      <c r="E72" s="435"/>
      <c r="F72" s="435"/>
      <c r="G72" s="435"/>
      <c r="H72" s="435"/>
      <c r="I72" s="435"/>
      <c r="J72" s="50"/>
      <c r="K72" s="50"/>
      <c r="N72" s="51"/>
    </row>
    <row r="73" spans="1:20" ht="32.25" customHeight="1" x14ac:dyDescent="0.25">
      <c r="B73" s="435"/>
      <c r="C73" s="435"/>
      <c r="D73" s="435"/>
      <c r="E73" s="435"/>
      <c r="F73" s="435"/>
      <c r="G73" s="435"/>
      <c r="H73" s="435"/>
      <c r="I73" s="435"/>
      <c r="J73" s="50"/>
      <c r="K73" s="50"/>
    </row>
    <row r="74" spans="1:20" ht="51.75" customHeight="1" x14ac:dyDescent="0.25">
      <c r="B74" s="435"/>
      <c r="C74" s="435"/>
      <c r="D74" s="435"/>
      <c r="E74" s="435"/>
      <c r="F74" s="435"/>
      <c r="G74" s="435"/>
      <c r="H74" s="435"/>
      <c r="I74" s="435"/>
      <c r="J74" s="50"/>
      <c r="K74" s="50"/>
    </row>
    <row r="75" spans="1:20" ht="21.75" customHeight="1" x14ac:dyDescent="0.25">
      <c r="B75" s="433"/>
      <c r="C75" s="433"/>
      <c r="D75" s="433"/>
      <c r="E75" s="433"/>
      <c r="F75" s="433"/>
      <c r="G75" s="433"/>
      <c r="H75" s="433"/>
      <c r="I75" s="433"/>
      <c r="J75" s="49"/>
      <c r="K75" s="49"/>
    </row>
    <row r="76" spans="1:20" ht="23.25" customHeight="1" x14ac:dyDescent="0.25"/>
    <row r="77" spans="1:20" ht="18.75" customHeight="1" x14ac:dyDescent="0.25">
      <c r="B77" s="434"/>
      <c r="C77" s="434"/>
      <c r="D77" s="434"/>
      <c r="E77" s="434"/>
      <c r="F77" s="434"/>
      <c r="G77" s="434"/>
      <c r="H77" s="434"/>
      <c r="I77" s="434"/>
      <c r="J77" s="48"/>
      <c r="K77" s="48"/>
    </row>
  </sheetData>
  <mergeCells count="36">
    <mergeCell ref="P14:R14"/>
    <mergeCell ref="S14:U14"/>
    <mergeCell ref="A14:C14"/>
    <mergeCell ref="D14:O14"/>
    <mergeCell ref="A4:U4"/>
    <mergeCell ref="A12:U12"/>
    <mergeCell ref="A9:U9"/>
    <mergeCell ref="A11:U11"/>
    <mergeCell ref="A8:U8"/>
    <mergeCell ref="A6:U6"/>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C20:D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2025-08-14T04:30:01Z</dcterms:modified>
</cp:coreProperties>
</file>